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F District Support\SF Audit\zSF Webpage\Disparity Tests\"/>
    </mc:Choice>
  </mc:AlternateContent>
  <bookViews>
    <workbookView xWindow="6330" yWindow="210" windowWidth="6225" windowHeight="12225" tabRatio="756"/>
  </bookViews>
  <sheets>
    <sheet name="2014 Disparity " sheetId="1" r:id="rId1"/>
    <sheet name="ATTACHMENT A Adj State Owes " sheetId="3" r:id="rId2"/>
    <sheet name="Attachment B Audited Local Adj." sheetId="2" r:id="rId3"/>
  </sheets>
  <definedNames>
    <definedName name="CB">'2014 Disparity '!#REF!</definedName>
    <definedName name="_xlnm.Print_Area" localSheetId="0">'2014 Disparity '!$A$1:$U$65</definedName>
    <definedName name="_xlnm.Print_Area" localSheetId="1">'ATTACHMENT A Adj State Owes '!$A$1:$E$58</definedName>
    <definedName name="_xlnm.Print_Area" localSheetId="2">'Attachment B Audited Local Adj.'!$A$1:$E$58</definedName>
    <definedName name="REAA">'2014 Disparity '!$R$58</definedName>
  </definedNames>
  <calcPr calcId="162913"/>
</workbook>
</file>

<file path=xl/calcChain.xml><?xml version="1.0" encoding="utf-8"?>
<calcChain xmlns="http://schemas.openxmlformats.org/spreadsheetml/2006/main">
  <c r="B62" i="1" l="1"/>
  <c r="B63" i="1" l="1"/>
  <c r="B64" i="1" l="1"/>
  <c r="B65" i="1" l="1"/>
  <c r="C58" i="3" l="1"/>
  <c r="D37" i="3" l="1"/>
  <c r="D40" i="3" l="1"/>
  <c r="D28" i="3" l="1"/>
  <c r="E28" i="3" s="1"/>
  <c r="D28" i="2" s="1"/>
  <c r="D12" i="3"/>
  <c r="E12" i="3" s="1"/>
  <c r="D12" i="2" s="1"/>
  <c r="D52" i="3"/>
  <c r="E52" i="3" s="1"/>
  <c r="D10" i="3"/>
  <c r="E10" i="3" s="1"/>
  <c r="D10" i="2" s="1"/>
  <c r="D53" i="3"/>
  <c r="E53" i="3" s="1"/>
  <c r="D31" i="3"/>
  <c r="E31" i="3" s="1"/>
  <c r="D20" i="3"/>
  <c r="E20" i="3" s="1"/>
  <c r="D48" i="3"/>
  <c r="E48" i="3" s="1"/>
  <c r="D51" i="3"/>
  <c r="E51" i="3" s="1"/>
  <c r="D13" i="3"/>
  <c r="E13" i="3" s="1"/>
  <c r="D13" i="2" s="1"/>
  <c r="D8" i="3"/>
  <c r="E8" i="3" s="1"/>
  <c r="D8" i="2" s="1"/>
  <c r="D34" i="3"/>
  <c r="E34" i="3" s="1"/>
  <c r="D49" i="3"/>
  <c r="E49" i="3" s="1"/>
  <c r="D55" i="3"/>
  <c r="E55" i="3" s="1"/>
  <c r="D56" i="3"/>
  <c r="E56" i="3" s="1"/>
  <c r="B58" i="1"/>
  <c r="F58" i="1"/>
  <c r="G58" i="1"/>
  <c r="H58" i="1"/>
  <c r="I58" i="1"/>
  <c r="K58" i="1"/>
  <c r="L58" i="1"/>
  <c r="M58" i="1"/>
  <c r="O58" i="1"/>
  <c r="P58" i="1"/>
  <c r="Q58" i="1"/>
  <c r="S58" i="1"/>
  <c r="B61" i="1" s="1"/>
  <c r="D54" i="3"/>
  <c r="E54" i="3" s="1"/>
  <c r="D7" i="3"/>
  <c r="E7" i="3" s="1"/>
  <c r="D7" i="2" s="1"/>
  <c r="D27" i="3"/>
  <c r="E27" i="3" s="1"/>
  <c r="D27" i="2" s="1"/>
  <c r="D47" i="3"/>
  <c r="E47" i="3" s="1"/>
  <c r="D35" i="3"/>
  <c r="E35" i="3" s="1"/>
  <c r="D35" i="2" s="1"/>
  <c r="D14" i="3"/>
  <c r="E14" i="3" s="1"/>
  <c r="D11" i="3"/>
  <c r="E11" i="3" s="1"/>
  <c r="D11" i="2" s="1"/>
  <c r="D50" i="3"/>
  <c r="E50" i="3" s="1"/>
  <c r="D39" i="3"/>
  <c r="E39" i="3" s="1"/>
  <c r="D39" i="2" s="1"/>
  <c r="D41" i="3"/>
  <c r="E41" i="3" s="1"/>
  <c r="D46" i="3"/>
  <c r="E46" i="3" s="1"/>
  <c r="D6" i="3"/>
  <c r="E6" i="3" s="1"/>
  <c r="D6" i="2" s="1"/>
  <c r="D22" i="3"/>
  <c r="E22" i="3" s="1"/>
  <c r="D22" i="2" s="1"/>
  <c r="D23" i="3"/>
  <c r="E23" i="3" s="1"/>
  <c r="D23" i="2" s="1"/>
  <c r="D25" i="3"/>
  <c r="E25" i="3" s="1"/>
  <c r="D25" i="2" s="1"/>
  <c r="D33" i="3"/>
  <c r="E33" i="3" s="1"/>
  <c r="D33" i="2" s="1"/>
  <c r="D21" i="3"/>
  <c r="E21" i="3" s="1"/>
  <c r="D21" i="2" s="1"/>
  <c r="D30" i="3"/>
  <c r="E30" i="3" s="1"/>
  <c r="D15" i="3"/>
  <c r="E15" i="3" s="1"/>
  <c r="D15" i="2" s="1"/>
  <c r="D36" i="3"/>
  <c r="E36" i="3" s="1"/>
  <c r="D36" i="2" s="1"/>
  <c r="D45" i="3"/>
  <c r="E45" i="3" s="1"/>
  <c r="D29" i="3"/>
  <c r="E29" i="3" s="1"/>
  <c r="D29" i="2" s="1"/>
  <c r="D24" i="3"/>
  <c r="E24" i="3" s="1"/>
  <c r="D24" i="2" s="1"/>
  <c r="D26" i="3"/>
  <c r="E26" i="3" s="1"/>
  <c r="D26" i="2" s="1"/>
  <c r="D19" i="3"/>
  <c r="E19" i="3" s="1"/>
  <c r="D19" i="2" s="1"/>
  <c r="D17" i="3"/>
  <c r="E17" i="3" s="1"/>
  <c r="D17" i="2" s="1"/>
  <c r="D42" i="3"/>
  <c r="E42" i="3" s="1"/>
  <c r="D42" i="2" s="1"/>
  <c r="E40" i="3"/>
  <c r="D40" i="2" s="1"/>
  <c r="D5" i="3"/>
  <c r="E5" i="3" s="1"/>
  <c r="D5" i="2" s="1"/>
  <c r="D9" i="3"/>
  <c r="E9" i="3" s="1"/>
  <c r="D9" i="2" s="1"/>
  <c r="D18" i="3"/>
  <c r="E18" i="3" s="1"/>
  <c r="D18" i="2" s="1"/>
  <c r="D38" i="3"/>
  <c r="E38" i="3" s="1"/>
  <c r="D38" i="2" s="1"/>
  <c r="E37" i="3"/>
  <c r="D32" i="3"/>
  <c r="E32" i="3" s="1"/>
  <c r="D4" i="3"/>
  <c r="E4" i="3" s="1"/>
  <c r="D43" i="3"/>
  <c r="E43" i="3" s="1"/>
  <c r="D43" i="2" s="1"/>
  <c r="D44" i="3"/>
  <c r="E44" i="3" s="1"/>
  <c r="D44" i="2" s="1"/>
  <c r="D16" i="3"/>
  <c r="E16" i="3" s="1"/>
  <c r="D16" i="2" s="1"/>
  <c r="D57" i="3"/>
  <c r="E57" i="3" s="1"/>
  <c r="B58" i="3"/>
  <c r="D50" i="2" l="1"/>
  <c r="D47" i="2"/>
  <c r="D55" i="2"/>
  <c r="D46" i="2"/>
  <c r="D56" i="2"/>
  <c r="D49" i="2"/>
  <c r="D53" i="2"/>
  <c r="D52" i="2"/>
  <c r="D37" i="2"/>
  <c r="D31" i="2"/>
  <c r="D32" i="2"/>
  <c r="D30" i="2"/>
  <c r="D41" i="2"/>
  <c r="D14" i="2"/>
  <c r="D34" i="2"/>
  <c r="D45" i="2"/>
  <c r="D54" i="2"/>
  <c r="D48" i="2"/>
  <c r="D51" i="2"/>
  <c r="D20" i="2"/>
  <c r="J58" i="1"/>
  <c r="E58" i="3"/>
  <c r="D4" i="2"/>
  <c r="D58" i="3"/>
  <c r="D57" i="2" l="1"/>
  <c r="N58" i="1" s="1"/>
  <c r="C58" i="2"/>
  <c r="D58" i="2" l="1"/>
  <c r="C58" i="1"/>
  <c r="D58" i="1" l="1"/>
  <c r="E58" i="1" l="1"/>
  <c r="R58" i="1" l="1"/>
</calcChain>
</file>

<file path=xl/sharedStrings.xml><?xml version="1.0" encoding="utf-8"?>
<sst xmlns="http://schemas.openxmlformats.org/spreadsheetml/2006/main" count="361" uniqueCount="130">
  <si>
    <t>ALEUTIANS EAST</t>
  </si>
  <si>
    <t>ANCHORAGE</t>
  </si>
  <si>
    <t>BRISTOL BAY</t>
  </si>
  <si>
    <t>CORDOVA</t>
  </si>
  <si>
    <t>CRAIG</t>
  </si>
  <si>
    <t>DENALI</t>
  </si>
  <si>
    <t>DILLINGHAM</t>
  </si>
  <si>
    <t>FAIRBANKS</t>
  </si>
  <si>
    <t>GALENA</t>
  </si>
  <si>
    <t>HAINES</t>
  </si>
  <si>
    <t>HOONAH</t>
  </si>
  <si>
    <t>HYDABURG</t>
  </si>
  <si>
    <t>JUNEAU</t>
  </si>
  <si>
    <t>KAKE</t>
  </si>
  <si>
    <t>KETCHIKAN</t>
  </si>
  <si>
    <t>KLAWOCK</t>
  </si>
  <si>
    <t>KODIAK</t>
  </si>
  <si>
    <t>LAKE &amp; PENINSULA</t>
  </si>
  <si>
    <t>MAT-SU</t>
  </si>
  <si>
    <t>NENANA</t>
  </si>
  <si>
    <t>NOME</t>
  </si>
  <si>
    <t>NORTH SLOPE</t>
  </si>
  <si>
    <t>NORTHWEST ARCTIC</t>
  </si>
  <si>
    <t>PELICAN</t>
  </si>
  <si>
    <t>PETERSBURG</t>
  </si>
  <si>
    <t>SITKA</t>
  </si>
  <si>
    <t>SKAGWAY</t>
  </si>
  <si>
    <t>TANANA</t>
  </si>
  <si>
    <t>UNALASKA</t>
  </si>
  <si>
    <t>VALDEZ</t>
  </si>
  <si>
    <t>WRANGELL</t>
  </si>
  <si>
    <t>YAKUTAT</t>
  </si>
  <si>
    <t>ALASKA GATEWAY</t>
  </si>
  <si>
    <t>ALEUTIAN REGION</t>
  </si>
  <si>
    <t>ANNETTE ISLAND</t>
  </si>
  <si>
    <t>BERING STRAIT</t>
  </si>
  <si>
    <t>CHATHAM</t>
  </si>
  <si>
    <t>CHUGACH</t>
  </si>
  <si>
    <t>COPPER RIVER</t>
  </si>
  <si>
    <t>DELTA GREELY</t>
  </si>
  <si>
    <t>IDITAROD</t>
  </si>
  <si>
    <t>KASHUNAMIUT</t>
  </si>
  <si>
    <t>KUSPUK</t>
  </si>
  <si>
    <t>LOWER KUSKOKWIM</t>
  </si>
  <si>
    <t>LOWER YUKON</t>
  </si>
  <si>
    <t>PRIBILOF</t>
  </si>
  <si>
    <t>SOUTHEAST ISLAND</t>
  </si>
  <si>
    <t>SOUTHWEST REGION</t>
  </si>
  <si>
    <t>YUKON FLATS</t>
  </si>
  <si>
    <t>YUKON-KOYUKUK</t>
  </si>
  <si>
    <t>YUPIIT</t>
  </si>
  <si>
    <t>KENAI PENINSULA</t>
  </si>
  <si>
    <t>TOTAL</t>
  </si>
  <si>
    <t>LOW</t>
  </si>
  <si>
    <t>HIGH</t>
  </si>
  <si>
    <t>TOTALS</t>
  </si>
  <si>
    <t>B</t>
  </si>
  <si>
    <t>A</t>
  </si>
  <si>
    <t>C</t>
  </si>
  <si>
    <t>D</t>
  </si>
  <si>
    <t>E</t>
  </si>
  <si>
    <t xml:space="preserve">F </t>
  </si>
  <si>
    <t>G</t>
  </si>
  <si>
    <t>H</t>
  </si>
  <si>
    <t xml:space="preserve">I 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</si>
  <si>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</si>
  <si>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</si>
  <si>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</si>
  <si>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</si>
  <si>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</si>
  <si>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</si>
  <si>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</si>
  <si>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</si>
  <si>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</si>
  <si>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</si>
  <si>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</si>
  <si>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SAINT MARY'S</t>
  </si>
  <si>
    <t xml:space="preserve">PELICAN </t>
  </si>
  <si>
    <t xml:space="preserve">LOWER YUKON </t>
  </si>
  <si>
    <t>U</t>
  </si>
  <si>
    <t>V</t>
  </si>
  <si>
    <t>W</t>
  </si>
  <si>
    <t>X</t>
  </si>
  <si>
    <t>Y</t>
  </si>
  <si>
    <t>Z</t>
  </si>
  <si>
    <t>AA</t>
  </si>
  <si>
    <t>SCHOOL DISTRICT</t>
  </si>
  <si>
    <t>ADJUSTMENTS BASED ON AUDITS</t>
  </si>
  <si>
    <t>SUB-TOTAL STATE REVENUE</t>
  </si>
  <si>
    <t>SUB-TOTAL LOCAL REVENUE</t>
  </si>
  <si>
    <t>ADJUSTED DEDUCTIBLE IMPACT AID</t>
  </si>
  <si>
    <t>ADJUSTED ADM</t>
  </si>
  <si>
    <t>REVENUE PER ADJ. ADM</t>
  </si>
  <si>
    <t>State Aid Based on Audits</t>
  </si>
  <si>
    <t>Actual State Aid Paid</t>
  </si>
  <si>
    <t>Audits Less Paid</t>
  </si>
  <si>
    <t>Adjustments Based on Audits (State Owes)</t>
  </si>
  <si>
    <t>Actual Deductible Impact Aid</t>
  </si>
  <si>
    <t>Adjustments Based on Audits</t>
  </si>
  <si>
    <t>Adjusted Deductible Impact Aid</t>
  </si>
  <si>
    <t>end of table</t>
  </si>
  <si>
    <t>High</t>
  </si>
  <si>
    <t>Low</t>
  </si>
  <si>
    <t>Difference</t>
  </si>
  <si>
    <t>5% Threshold</t>
  </si>
  <si>
    <t>DISPARITY CALCULATIONS</t>
  </si>
  <si>
    <t>Disparity Percentage</t>
  </si>
  <si>
    <t>95th and 5th percentile of AADM</t>
  </si>
  <si>
    <t>above 95%</t>
  </si>
  <si>
    <t>below 5%</t>
  </si>
  <si>
    <t>Mt. EDGECUMBE</t>
  </si>
  <si>
    <t>Z MT. EDGECUMBE</t>
  </si>
  <si>
    <t>between 5% &amp; 95%</t>
  </si>
  <si>
    <r>
      <t xml:space="preserve">ALASKA DEPARTMENT OF EDUCATION &amp; EARLY DEVELOPMENT
FY2014 DISPARITY TEST  Prepared 3/2/2015
</t>
    </r>
    <r>
      <rPr>
        <u/>
        <sz val="10"/>
        <rFont val="Arial"/>
        <family val="2"/>
      </rPr>
      <t>COMPILED FROM FISCAL YEAR 2014 AUDITS</t>
    </r>
  </si>
  <si>
    <t>ACTUAL FY2014 STATE FOUNDATION PAID</t>
  </si>
  <si>
    <t>FY2014 Other STATE REVENUE</t>
  </si>
  <si>
    <t>FY2014 CITY/BOROUGH APPROP.</t>
  </si>
  <si>
    <t>FY2014 EARNINGS ON INVESTMENTS</t>
  </si>
  <si>
    <t>FY2014 OTHER LOCAL REVENUE</t>
  </si>
  <si>
    <t>FY2014 IN-KIND SERVICES</t>
  </si>
  <si>
    <t>FY2014 OTHER REAA REVENUE</t>
  </si>
  <si>
    <t>FY2014 TUITION STUDENTS</t>
  </si>
  <si>
    <t>FY2014 TUITION DISTRICTS</t>
  </si>
  <si>
    <t>FY2014 OTHER FEDERAL FUNDS</t>
  </si>
  <si>
    <t>FY2014 OTHER REVENUE</t>
  </si>
  <si>
    <t>FY2014 FUND TRANSFERS IN</t>
  </si>
  <si>
    <t>FY2014 AUDITED TOTAL REVENUES</t>
  </si>
  <si>
    <t/>
  </si>
  <si>
    <r>
      <t xml:space="preserve">ALASKA DEPARTMENT OF EDUCATION &amp; EARLY DEVELOPMENT
FY2014 DISPARITY TEST - Page 1 Column C. Adjusted Based on Audits (State Owes)
</t>
    </r>
    <r>
      <rPr>
        <u/>
        <sz val="10"/>
        <rFont val="Arial"/>
        <family val="2"/>
      </rPr>
      <t>COMPILED FROM FISCAL YEAR 2014 AUDITS</t>
    </r>
  </si>
  <si>
    <r>
      <t xml:space="preserve">ALASKA DEPARTMENT OF EDUCATION &amp; EARLY DEVELOPMENT
FY2014 DISPARITY TEST - Page 2 Column N, Adjusted Deductible Impact Aid
</t>
    </r>
    <r>
      <rPr>
        <u/>
        <sz val="10"/>
        <rFont val="Arial"/>
        <family val="2"/>
      </rPr>
      <t>COMPILED FROM FISCAL YEAR 2014 AUDITS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</si>
</sst>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sz val="10"/>
      <color theme="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 applyFill="1" applyAlignment="1">
      <alignment horizontal="left"/>
    </xf>
    <xf numFmtId="3" fontId="5" fillId="0" borderId="0" xfId="0" applyNumberFormat="1" applyFont="1" applyFill="1" applyAlignment="1">
      <alignment horizontal="center"/>
    </xf>
    <xf numFmtId="3" fontId="0" fillId="0" borderId="2" xfId="0" applyNumberFormat="1" applyFont="1" applyFill="1" applyBorder="1"/>
    <xf numFmtId="3" fontId="0" fillId="0" borderId="0" xfId="0" applyNumberFormat="1" applyFont="1" applyFill="1"/>
    <xf numFmtId="3" fontId="0" fillId="0" borderId="0" xfId="0" applyNumberFormat="1" applyFont="1" applyFill="1" applyBorder="1"/>
    <xf numFmtId="3" fontId="0" fillId="0" borderId="0" xfId="0" applyNumberFormat="1" applyFont="1" applyFill="1" applyBorder="1" applyProtection="1">
      <protection locked="0"/>
    </xf>
    <xf numFmtId="0" fontId="0" fillId="0" borderId="0" xfId="0" applyFill="1"/>
    <xf numFmtId="3" fontId="0" fillId="0" borderId="1" xfId="0" applyNumberFormat="1" applyFont="1" applyFill="1" applyBorder="1"/>
    <xf numFmtId="3" fontId="0" fillId="0" borderId="2" xfId="0" applyNumberFormat="1" applyFill="1" applyBorder="1"/>
    <xf numFmtId="3" fontId="0" fillId="0" borderId="0" xfId="0" applyNumberFormat="1" applyFill="1" applyBorder="1" applyAlignment="1">
      <alignment horizontal="left"/>
    </xf>
    <xf numFmtId="164" fontId="0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Font="1" applyFill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3" fontId="0" fillId="0" borderId="3" xfId="0" applyNumberFormat="1" applyFill="1" applyBorder="1"/>
    <xf numFmtId="3" fontId="0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6" fontId="0" fillId="0" borderId="3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64" fontId="0" fillId="0" borderId="1" xfId="1" applyNumberFormat="1" applyFont="1" applyFill="1" applyBorder="1"/>
    <xf numFmtId="164" fontId="0" fillId="0" borderId="3" xfId="0" applyNumberFormat="1" applyFill="1" applyBorder="1"/>
    <xf numFmtId="164" fontId="0" fillId="0" borderId="3" xfId="1" applyNumberFormat="1" applyFont="1" applyFill="1" applyBorder="1"/>
    <xf numFmtId="0" fontId="4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 applyProtection="1">
      <alignment horizontal="right"/>
      <protection locked="0"/>
    </xf>
    <xf numFmtId="10" fontId="0" fillId="0" borderId="0" xfId="5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10" fontId="0" fillId="0" borderId="0" xfId="5" applyNumberFormat="1" applyFont="1" applyFill="1" applyBorder="1" applyProtection="1">
      <protection locked="0"/>
    </xf>
    <xf numFmtId="3" fontId="0" fillId="0" borderId="2" xfId="0" applyNumberFormat="1" applyFill="1" applyBorder="1"/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/>
    <xf numFmtId="43" fontId="0" fillId="0" borderId="0" xfId="1" applyFont="1" applyFill="1" applyBorder="1" applyAlignment="1" applyProtection="1">
      <alignment horizontal="right"/>
      <protection locked="0"/>
    </xf>
    <xf numFmtId="10" fontId="0" fillId="0" borderId="0" xfId="0" applyNumberFormat="1" applyFill="1" applyBorder="1" applyAlignment="1" applyProtection="1">
      <alignment horizontal="right"/>
      <protection locked="0"/>
    </xf>
    <xf numFmtId="10" fontId="0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left"/>
      <protection locked="0"/>
    </xf>
    <xf numFmtId="164" fontId="0" fillId="0" borderId="1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164" fontId="5" fillId="0" borderId="0" xfId="1" applyNumberFormat="1" applyFont="1" applyFill="1"/>
    <xf numFmtId="0" fontId="2" fillId="0" borderId="0" xfId="0" applyFont="1" applyFill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43" fontId="0" fillId="0" borderId="3" xfId="1" applyNumberFormat="1" applyFont="1" applyFill="1" applyBorder="1" applyAlignment="1">
      <alignment horizontal="right"/>
    </xf>
    <xf numFmtId="9" fontId="0" fillId="0" borderId="0" xfId="5" applyFont="1" applyFill="1" applyBorder="1"/>
    <xf numFmtId="4" fontId="0" fillId="0" borderId="0" xfId="0" applyNumberFormat="1" applyFill="1" applyBorder="1"/>
    <xf numFmtId="4" fontId="0" fillId="0" borderId="0" xfId="0" applyNumberFormat="1" applyFont="1" applyFill="1" applyBorder="1"/>
    <xf numFmtId="4" fontId="0" fillId="0" borderId="0" xfId="0" applyNumberFormat="1" applyFont="1" applyFill="1" applyBorder="1" applyProtection="1">
      <protection locked="0"/>
    </xf>
    <xf numFmtId="164" fontId="3" fillId="0" borderId="1" xfId="2" applyNumberFormat="1" applyFont="1" applyFill="1" applyBorder="1"/>
    <xf numFmtId="4" fontId="3" fillId="0" borderId="1" xfId="0" applyNumberFormat="1" applyFont="1" applyFill="1" applyBorder="1" applyAlignment="1"/>
    <xf numFmtId="4" fontId="3" fillId="0" borderId="2" xfId="0" applyNumberFormat="1" applyFont="1" applyFill="1" applyBorder="1" applyAlignment="1"/>
    <xf numFmtId="4" fontId="3" fillId="0" borderId="2" xfId="0" applyNumberFormat="1" applyFont="1" applyFill="1" applyBorder="1"/>
    <xf numFmtId="43" fontId="0" fillId="0" borderId="1" xfId="1" applyFont="1" applyFill="1" applyBorder="1" applyAlignment="1"/>
    <xf numFmtId="164" fontId="0" fillId="0" borderId="1" xfId="1" applyNumberFormat="1" applyFont="1" applyFill="1" applyBorder="1" applyAlignment="1"/>
    <xf numFmtId="164" fontId="1" fillId="0" borderId="1" xfId="2" applyNumberFormat="1" applyFont="1" applyFill="1" applyBorder="1"/>
    <xf numFmtId="164" fontId="5" fillId="0" borderId="1" xfId="1" applyNumberFormat="1" applyFont="1" applyFill="1" applyBorder="1"/>
    <xf numFmtId="164" fontId="5" fillId="0" borderId="3" xfId="1" applyNumberFormat="1" applyFont="1" applyFill="1" applyBorder="1"/>
    <xf numFmtId="0" fontId="5" fillId="0" borderId="0" xfId="0" applyFont="1" applyFill="1"/>
    <xf numFmtId="164" fontId="5" fillId="0" borderId="3" xfId="0" applyNumberFormat="1" applyFont="1" applyFill="1" applyBorder="1"/>
    <xf numFmtId="164" fontId="0" fillId="0" borderId="2" xfId="1" applyNumberFormat="1" applyFont="1" applyFill="1" applyBorder="1"/>
    <xf numFmtId="3" fontId="1" fillId="0" borderId="4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wrapText="1"/>
    </xf>
    <xf numFmtId="164" fontId="1" fillId="0" borderId="6" xfId="1" applyNumberFormat="1" applyFont="1" applyFill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/>
    <xf numFmtId="0" fontId="1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10" fontId="0" fillId="0" borderId="8" xfId="5" applyNumberFormat="1" applyFont="1" applyFill="1" applyBorder="1"/>
    <xf numFmtId="165" fontId="0" fillId="0" borderId="8" xfId="11" applyNumberFormat="1" applyFont="1" applyFill="1" applyBorder="1" applyProtection="1">
      <protection locked="0"/>
    </xf>
    <xf numFmtId="165" fontId="0" fillId="0" borderId="8" xfId="11" applyNumberFormat="1" applyFont="1" applyFill="1" applyBorder="1"/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 applyProtection="1">
      <alignment horizontal="right"/>
      <protection locked="0"/>
    </xf>
    <xf numFmtId="3" fontId="0" fillId="0" borderId="10" xfId="0" applyNumberFormat="1" applyFont="1" applyFill="1" applyBorder="1"/>
    <xf numFmtId="3" fontId="0" fillId="0" borderId="9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1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/>
    <xf numFmtId="3" fontId="11" fillId="0" borderId="4" xfId="0" applyNumberFormat="1" applyFont="1" applyFill="1" applyBorder="1" applyAlignment="1">
      <alignment horizontal="center" wrapText="1"/>
    </xf>
    <xf numFmtId="3" fontId="1" fillId="0" borderId="0" xfId="0" applyNumberFormat="1" applyFont="1" applyFill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4" fontId="0" fillId="0" borderId="8" xfId="0" applyNumberFormat="1" applyFont="1" applyFill="1" applyBorder="1"/>
  </cellXfs>
  <cellStyles count="12">
    <cellStyle name="Comma" xfId="1" builtinId="3"/>
    <cellStyle name="Comma 2" xfId="2"/>
    <cellStyle name="Comma 2 2" xfId="8"/>
    <cellStyle name="Comma 3" xfId="6"/>
    <cellStyle name="Currency" xfId="11" builtinId="4"/>
    <cellStyle name="Currency 2" xfId="3"/>
    <cellStyle name="Currency 2 2" xfId="9"/>
    <cellStyle name="Normal" xfId="0" builtinId="0"/>
    <cellStyle name="Normal 2" xfId="4"/>
    <cellStyle name="Normal 2 2" xfId="7"/>
    <cellStyle name="Percent" xfId="5" builtinId="5"/>
    <cellStyle name="Percent 2" xfId="10"/>
  </cellStyles>
  <dxfs count="0"/>
  <tableStyles count="0" defaultTableStyle="TableStyleMedium9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3"/>
  <sheetViews>
    <sheetView tabSelected="1" zoomScaleNormal="100" workbookViewId="0">
      <pane xSplit="1" ySplit="3" topLeftCell="B31" activePane="bottomRight" state="frozen"/>
      <selection activeCell="U58" sqref="U58"/>
      <selection pane="topRight" activeCell="U58" sqref="U58"/>
      <selection pane="bottomLeft" activeCell="U58" sqref="U58"/>
      <selection pane="bottomRight" activeCell="B63" sqref="B63"/>
    </sheetView>
  </sheetViews>
  <sheetFormatPr defaultColWidth="14.7109375" defaultRowHeight="12.75" x14ac:dyDescent="0.2"/>
  <cols>
    <col min="1" max="1" width="20.7109375" style="36" customWidth="1"/>
    <col min="2" max="2" width="16.28515625" style="36" customWidth="1"/>
    <col min="3" max="3" width="14.140625" style="36" customWidth="1"/>
    <col min="4" max="4" width="12.5703125" style="36" bestFit="1" customWidth="1"/>
    <col min="5" max="5" width="14.42578125" style="36" bestFit="1" customWidth="1"/>
    <col min="6" max="6" width="13.85546875" style="36" bestFit="1" customWidth="1"/>
    <col min="7" max="7" width="14.140625" style="36" bestFit="1" customWidth="1"/>
    <col min="8" max="8" width="14.42578125" style="36" bestFit="1" customWidth="1"/>
    <col min="9" max="9" width="11.7109375" style="36" bestFit="1" customWidth="1"/>
    <col min="10" max="10" width="12.7109375" style="36" bestFit="1" customWidth="1"/>
    <col min="11" max="11" width="13.28515625" style="36" customWidth="1"/>
    <col min="12" max="12" width="10.7109375" style="36" bestFit="1" customWidth="1"/>
    <col min="13" max="13" width="10.28515625" style="36" bestFit="1" customWidth="1"/>
    <col min="14" max="14" width="12.42578125" style="36" bestFit="1" customWidth="1"/>
    <col min="15" max="15" width="14.42578125" style="36" bestFit="1" customWidth="1"/>
    <col min="16" max="16" width="11.7109375" style="36" bestFit="1" customWidth="1"/>
    <col min="17" max="17" width="12.28515625" style="36" customWidth="1"/>
    <col min="18" max="18" width="16" style="36" bestFit="1" customWidth="1"/>
    <col min="19" max="19" width="11.28515625" style="35" bestFit="1" customWidth="1"/>
    <col min="20" max="20" width="10" style="35" bestFit="1" customWidth="1"/>
    <col min="21" max="21" width="17.85546875" style="35" customWidth="1"/>
    <col min="22" max="48" width="14.7109375" style="35" customWidth="1"/>
    <col min="49" max="16384" width="14.7109375" style="36"/>
  </cols>
  <sheetData>
    <row r="1" spans="1:32" ht="39" customHeight="1" x14ac:dyDescent="0.2">
      <c r="A1" s="87" t="s">
        <v>113</v>
      </c>
      <c r="B1" s="87"/>
      <c r="C1" s="87"/>
      <c r="D1" s="87"/>
      <c r="E1" s="87"/>
      <c r="F1" s="4"/>
      <c r="G1" s="4"/>
      <c r="H1" s="4"/>
      <c r="I1" s="1"/>
      <c r="J1" s="1"/>
      <c r="K1" s="1"/>
      <c r="L1" s="1"/>
      <c r="M1" s="4"/>
      <c r="N1" s="4"/>
      <c r="O1" s="4"/>
      <c r="P1" s="1"/>
      <c r="Q1" s="1"/>
      <c r="R1" s="1"/>
      <c r="S1" s="1"/>
      <c r="T1" s="5"/>
      <c r="U1" s="14"/>
      <c r="V1" s="14"/>
      <c r="W1" s="14"/>
      <c r="X1" s="14"/>
      <c r="Y1" s="14"/>
      <c r="Z1" s="14"/>
      <c r="AA1" s="14"/>
      <c r="AB1" s="14"/>
      <c r="AC1" s="6"/>
      <c r="AD1" s="6"/>
      <c r="AE1" s="6"/>
      <c r="AF1" s="6"/>
    </row>
    <row r="2" spans="1:32" x14ac:dyDescent="0.2">
      <c r="A2" s="2" t="s">
        <v>57</v>
      </c>
      <c r="B2" s="2" t="s">
        <v>56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19" t="s">
        <v>65</v>
      </c>
      <c r="K2" s="19" t="s">
        <v>66</v>
      </c>
      <c r="L2" s="2" t="s">
        <v>67</v>
      </c>
      <c r="M2" s="2" t="s">
        <v>68</v>
      </c>
      <c r="N2" s="2" t="s">
        <v>69</v>
      </c>
      <c r="O2" s="2" t="s">
        <v>70</v>
      </c>
      <c r="P2" s="2" t="s">
        <v>71</v>
      </c>
      <c r="Q2" s="2" t="s">
        <v>72</v>
      </c>
      <c r="R2" s="2" t="s">
        <v>73</v>
      </c>
      <c r="S2" s="47" t="s">
        <v>74</v>
      </c>
      <c r="T2" s="19" t="s">
        <v>75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51.75" thickBot="1" x14ac:dyDescent="0.25">
      <c r="A3" s="66" t="s">
        <v>86</v>
      </c>
      <c r="B3" s="67" t="s">
        <v>114</v>
      </c>
      <c r="C3" s="67" t="s">
        <v>87</v>
      </c>
      <c r="D3" s="67" t="s">
        <v>115</v>
      </c>
      <c r="E3" s="67" t="s">
        <v>88</v>
      </c>
      <c r="F3" s="67" t="s">
        <v>116</v>
      </c>
      <c r="G3" s="67" t="s">
        <v>117</v>
      </c>
      <c r="H3" s="67" t="s">
        <v>118</v>
      </c>
      <c r="I3" s="67" t="s">
        <v>119</v>
      </c>
      <c r="J3" s="68" t="s">
        <v>89</v>
      </c>
      <c r="K3" s="68" t="s">
        <v>120</v>
      </c>
      <c r="L3" s="68" t="s">
        <v>121</v>
      </c>
      <c r="M3" s="68" t="s">
        <v>122</v>
      </c>
      <c r="N3" s="67" t="s">
        <v>90</v>
      </c>
      <c r="O3" s="67" t="s">
        <v>123</v>
      </c>
      <c r="P3" s="67" t="s">
        <v>124</v>
      </c>
      <c r="Q3" s="67" t="s">
        <v>125</v>
      </c>
      <c r="R3" s="67" t="s">
        <v>126</v>
      </c>
      <c r="S3" s="67" t="s">
        <v>91</v>
      </c>
      <c r="T3" s="67" t="s">
        <v>92</v>
      </c>
      <c r="U3" s="86" t="s">
        <v>107</v>
      </c>
      <c r="V3" s="26"/>
      <c r="W3" s="27"/>
      <c r="X3" s="25"/>
      <c r="Y3" s="27"/>
      <c r="Z3" s="27"/>
      <c r="AA3" s="27"/>
      <c r="AB3" s="27"/>
      <c r="AC3" s="27"/>
      <c r="AD3" s="27"/>
      <c r="AE3" s="27"/>
      <c r="AF3" s="27"/>
    </row>
    <row r="4" spans="1:32" ht="13.5" thickTop="1" x14ac:dyDescent="0.2">
      <c r="A4" s="37" t="s">
        <v>21</v>
      </c>
      <c r="B4" s="38">
        <v>15836382</v>
      </c>
      <c r="C4" s="43">
        <v>1291</v>
      </c>
      <c r="D4" s="43">
        <v>971588</v>
      </c>
      <c r="E4" s="34">
        <v>16809261</v>
      </c>
      <c r="F4" s="54">
        <v>32875626</v>
      </c>
      <c r="G4" s="54">
        <v>1419</v>
      </c>
      <c r="H4" s="54">
        <v>158865</v>
      </c>
      <c r="I4" s="54">
        <v>2587964</v>
      </c>
      <c r="J4" s="43">
        <v>35623874</v>
      </c>
      <c r="K4" s="54" t="s">
        <v>127</v>
      </c>
      <c r="L4" s="54">
        <v>0</v>
      </c>
      <c r="M4" s="54">
        <v>62989</v>
      </c>
      <c r="N4" s="43">
        <v>1166791</v>
      </c>
      <c r="O4" s="54">
        <v>0</v>
      </c>
      <c r="P4" s="54">
        <v>1652512</v>
      </c>
      <c r="Q4" s="54">
        <v>0</v>
      </c>
      <c r="R4" s="34">
        <v>55315427</v>
      </c>
      <c r="S4" s="55">
        <v>5247.3</v>
      </c>
      <c r="T4" s="37">
        <v>10542</v>
      </c>
      <c r="U4" s="84" t="s">
        <v>108</v>
      </c>
      <c r="V4" s="39"/>
      <c r="W4" s="40"/>
      <c r="X4" s="41"/>
      <c r="Y4" s="41"/>
      <c r="Z4" s="41"/>
      <c r="AA4" s="41"/>
      <c r="AB4" s="41"/>
      <c r="AC4" s="41"/>
      <c r="AD4" s="41"/>
      <c r="AE4" s="41"/>
      <c r="AF4" s="41"/>
    </row>
    <row r="5" spans="1:32" x14ac:dyDescent="0.2">
      <c r="A5" s="37" t="s">
        <v>29</v>
      </c>
      <c r="B5" s="38">
        <v>4248555</v>
      </c>
      <c r="C5" s="43">
        <v>0</v>
      </c>
      <c r="D5" s="43">
        <v>250577</v>
      </c>
      <c r="E5" s="34">
        <v>4499132</v>
      </c>
      <c r="F5" s="54">
        <v>7922672</v>
      </c>
      <c r="G5" s="54">
        <v>4037</v>
      </c>
      <c r="H5" s="54">
        <v>11592</v>
      </c>
      <c r="I5" s="54">
        <v>0</v>
      </c>
      <c r="J5" s="43">
        <v>7938301</v>
      </c>
      <c r="K5" s="54" t="s">
        <v>127</v>
      </c>
      <c r="L5" s="54">
        <v>0</v>
      </c>
      <c r="M5" s="54">
        <v>0</v>
      </c>
      <c r="N5" s="43">
        <v>1906</v>
      </c>
      <c r="O5" s="54">
        <v>0</v>
      </c>
      <c r="P5" s="54">
        <v>94614</v>
      </c>
      <c r="Q5" s="54">
        <v>0</v>
      </c>
      <c r="R5" s="34">
        <v>12533953</v>
      </c>
      <c r="S5" s="56">
        <v>1340.3</v>
      </c>
      <c r="T5" s="37">
        <v>9352</v>
      </c>
      <c r="U5" s="84" t="s">
        <v>108</v>
      </c>
      <c r="V5" s="39"/>
      <c r="W5" s="40"/>
      <c r="X5" s="41"/>
      <c r="Y5" s="41"/>
      <c r="Z5" s="41"/>
      <c r="AA5" s="41"/>
      <c r="AB5" s="41"/>
      <c r="AC5" s="41"/>
      <c r="AD5" s="41"/>
    </row>
    <row r="6" spans="1:32" x14ac:dyDescent="0.2">
      <c r="A6" s="37" t="s">
        <v>26</v>
      </c>
      <c r="B6" s="38">
        <v>710560</v>
      </c>
      <c r="C6" s="43">
        <v>0</v>
      </c>
      <c r="D6" s="43">
        <v>38062</v>
      </c>
      <c r="E6" s="34">
        <v>748622</v>
      </c>
      <c r="F6" s="54">
        <v>1113689</v>
      </c>
      <c r="G6" s="54">
        <v>0</v>
      </c>
      <c r="H6" s="54">
        <v>2221</v>
      </c>
      <c r="I6" s="54">
        <v>0</v>
      </c>
      <c r="J6" s="43">
        <v>1115910</v>
      </c>
      <c r="K6" s="54" t="s">
        <v>127</v>
      </c>
      <c r="L6" s="54">
        <v>0</v>
      </c>
      <c r="M6" s="54">
        <v>0</v>
      </c>
      <c r="N6" s="43">
        <v>0</v>
      </c>
      <c r="O6" s="54">
        <v>0</v>
      </c>
      <c r="P6" s="54">
        <v>26670</v>
      </c>
      <c r="Q6" s="54">
        <v>0</v>
      </c>
      <c r="R6" s="34">
        <v>1891202</v>
      </c>
      <c r="S6" s="56">
        <v>205.56</v>
      </c>
      <c r="T6" s="37">
        <v>9200</v>
      </c>
      <c r="U6" s="84" t="s">
        <v>108</v>
      </c>
      <c r="V6" s="39"/>
      <c r="W6" s="40"/>
      <c r="X6" s="41"/>
      <c r="Y6" s="41"/>
      <c r="Z6" s="41"/>
      <c r="AA6" s="41"/>
      <c r="AB6" s="41"/>
      <c r="AC6" s="41"/>
      <c r="AD6" s="41"/>
    </row>
    <row r="7" spans="1:32" x14ac:dyDescent="0.2">
      <c r="A7" s="37" t="s">
        <v>16</v>
      </c>
      <c r="B7" s="38">
        <v>25963368</v>
      </c>
      <c r="C7" s="43">
        <v>0</v>
      </c>
      <c r="D7" s="43">
        <v>1887814</v>
      </c>
      <c r="E7" s="34">
        <v>27851182</v>
      </c>
      <c r="F7" s="54">
        <v>9881230</v>
      </c>
      <c r="G7" s="54">
        <v>0</v>
      </c>
      <c r="H7" s="54">
        <v>152702</v>
      </c>
      <c r="I7" s="54">
        <v>770746</v>
      </c>
      <c r="J7" s="43">
        <v>10804678</v>
      </c>
      <c r="K7" s="54" t="s">
        <v>127</v>
      </c>
      <c r="L7" s="54">
        <v>0</v>
      </c>
      <c r="M7" s="54">
        <v>0</v>
      </c>
      <c r="N7" s="43">
        <v>520155</v>
      </c>
      <c r="O7" s="54">
        <v>9803</v>
      </c>
      <c r="P7" s="54">
        <v>1939319</v>
      </c>
      <c r="Q7" s="54">
        <v>0</v>
      </c>
      <c r="R7" s="34">
        <v>41125137</v>
      </c>
      <c r="S7" s="56">
        <v>5317.8</v>
      </c>
      <c r="T7" s="37">
        <v>7733</v>
      </c>
      <c r="U7" s="84" t="s">
        <v>108</v>
      </c>
      <c r="V7" s="39"/>
      <c r="W7" s="40"/>
      <c r="X7" s="41"/>
      <c r="Y7" s="41"/>
      <c r="Z7" s="41"/>
      <c r="AA7" s="41"/>
      <c r="AB7" s="41"/>
      <c r="AC7" s="41"/>
      <c r="AD7" s="41"/>
    </row>
    <row r="8" spans="1:32" x14ac:dyDescent="0.2">
      <c r="A8" s="37" t="s">
        <v>10</v>
      </c>
      <c r="B8" s="38">
        <v>2179568</v>
      </c>
      <c r="C8" s="43">
        <v>8100</v>
      </c>
      <c r="D8" s="43">
        <v>78524</v>
      </c>
      <c r="E8" s="34">
        <v>2266192</v>
      </c>
      <c r="F8" s="54">
        <v>607372</v>
      </c>
      <c r="G8" s="54">
        <v>8797</v>
      </c>
      <c r="H8" s="54">
        <v>285116</v>
      </c>
      <c r="I8" s="54">
        <v>0</v>
      </c>
      <c r="J8" s="43">
        <v>901285</v>
      </c>
      <c r="K8" s="54" t="s">
        <v>127</v>
      </c>
      <c r="L8" s="54">
        <v>0</v>
      </c>
      <c r="M8" s="54">
        <v>0</v>
      </c>
      <c r="N8" s="43">
        <v>32519</v>
      </c>
      <c r="O8" s="54">
        <v>0</v>
      </c>
      <c r="P8" s="54">
        <v>62419</v>
      </c>
      <c r="Q8" s="54">
        <v>0</v>
      </c>
      <c r="R8" s="34">
        <v>3262415</v>
      </c>
      <c r="S8" s="56">
        <v>424.09</v>
      </c>
      <c r="T8" s="37">
        <v>7693</v>
      </c>
      <c r="U8" s="42" t="s">
        <v>54</v>
      </c>
      <c r="V8" s="39"/>
      <c r="W8" s="40"/>
      <c r="X8" s="41"/>
      <c r="Y8" s="41"/>
      <c r="Z8" s="41"/>
      <c r="AA8" s="41"/>
      <c r="AB8" s="41"/>
      <c r="AC8" s="41"/>
      <c r="AD8" s="41"/>
    </row>
    <row r="9" spans="1:32" x14ac:dyDescent="0.2">
      <c r="A9" s="37" t="s">
        <v>77</v>
      </c>
      <c r="B9" s="38">
        <v>444552</v>
      </c>
      <c r="C9" s="43">
        <v>0</v>
      </c>
      <c r="D9" s="43">
        <v>13462</v>
      </c>
      <c r="E9" s="34">
        <v>458014</v>
      </c>
      <c r="F9" s="54">
        <v>51847</v>
      </c>
      <c r="G9" s="54">
        <v>0</v>
      </c>
      <c r="H9" s="54">
        <v>387</v>
      </c>
      <c r="I9" s="54">
        <v>0</v>
      </c>
      <c r="J9" s="43">
        <v>52234</v>
      </c>
      <c r="K9" s="54" t="s">
        <v>127</v>
      </c>
      <c r="L9" s="54">
        <v>0</v>
      </c>
      <c r="M9" s="54">
        <v>0</v>
      </c>
      <c r="N9" s="43">
        <v>0</v>
      </c>
      <c r="O9" s="54">
        <v>0</v>
      </c>
      <c r="P9" s="54">
        <v>30082</v>
      </c>
      <c r="Q9" s="54">
        <v>0</v>
      </c>
      <c r="R9" s="34">
        <v>540330</v>
      </c>
      <c r="S9" s="56">
        <v>71.239999999999995</v>
      </c>
      <c r="T9" s="37">
        <v>7585</v>
      </c>
      <c r="U9" s="84" t="s">
        <v>112</v>
      </c>
      <c r="V9" s="39"/>
      <c r="W9" s="40"/>
      <c r="X9" s="41"/>
      <c r="Y9" s="41"/>
      <c r="Z9" s="41"/>
      <c r="AA9" s="41"/>
      <c r="AB9" s="41"/>
      <c r="AC9" s="41"/>
      <c r="AD9" s="41"/>
    </row>
    <row r="10" spans="1:32" x14ac:dyDescent="0.2">
      <c r="A10" s="37" t="s">
        <v>22</v>
      </c>
      <c r="B10" s="38">
        <v>34726048</v>
      </c>
      <c r="C10" s="43">
        <v>74103</v>
      </c>
      <c r="D10" s="43">
        <v>1246230</v>
      </c>
      <c r="E10" s="34">
        <v>36046381</v>
      </c>
      <c r="F10" s="54">
        <v>4142165</v>
      </c>
      <c r="G10" s="54">
        <v>0</v>
      </c>
      <c r="H10" s="54">
        <v>3681711</v>
      </c>
      <c r="I10" s="54">
        <v>0</v>
      </c>
      <c r="J10" s="43">
        <v>7823876</v>
      </c>
      <c r="K10" s="54" t="s">
        <v>127</v>
      </c>
      <c r="L10" s="54">
        <v>0</v>
      </c>
      <c r="M10" s="54">
        <v>0</v>
      </c>
      <c r="N10" s="43">
        <v>1132662</v>
      </c>
      <c r="O10" s="54">
        <v>0</v>
      </c>
      <c r="P10" s="54">
        <v>5090634</v>
      </c>
      <c r="Q10" s="54">
        <v>0</v>
      </c>
      <c r="R10" s="34">
        <v>50093553</v>
      </c>
      <c r="S10" s="56">
        <v>6654.81</v>
      </c>
      <c r="T10" s="37">
        <v>7527</v>
      </c>
      <c r="U10" s="84" t="s">
        <v>112</v>
      </c>
      <c r="V10" s="39"/>
      <c r="W10" s="40"/>
      <c r="X10" s="41"/>
      <c r="Y10" s="41"/>
      <c r="Z10" s="41"/>
      <c r="AA10" s="41"/>
      <c r="AB10" s="41"/>
      <c r="AC10" s="41"/>
      <c r="AD10" s="41"/>
    </row>
    <row r="11" spans="1:32" x14ac:dyDescent="0.2">
      <c r="A11" s="37" t="s">
        <v>2</v>
      </c>
      <c r="B11" s="38">
        <v>1729235</v>
      </c>
      <c r="C11" s="43">
        <v>433</v>
      </c>
      <c r="D11" s="43">
        <v>81261</v>
      </c>
      <c r="E11" s="34">
        <v>1810929</v>
      </c>
      <c r="F11" s="54">
        <v>1036335</v>
      </c>
      <c r="G11" s="54">
        <v>303</v>
      </c>
      <c r="H11" s="54">
        <v>25683</v>
      </c>
      <c r="I11" s="54">
        <v>179296</v>
      </c>
      <c r="J11" s="43">
        <v>1241617</v>
      </c>
      <c r="K11" s="54" t="s">
        <v>127</v>
      </c>
      <c r="L11" s="54">
        <v>0</v>
      </c>
      <c r="M11" s="54">
        <v>0</v>
      </c>
      <c r="N11" s="43">
        <v>54264</v>
      </c>
      <c r="O11" s="54">
        <v>0</v>
      </c>
      <c r="P11" s="54">
        <v>194193</v>
      </c>
      <c r="Q11" s="54">
        <v>0</v>
      </c>
      <c r="R11" s="34">
        <v>3301003</v>
      </c>
      <c r="S11" s="56">
        <v>438.87</v>
      </c>
      <c r="T11" s="37">
        <v>7522</v>
      </c>
      <c r="U11" s="84" t="s">
        <v>112</v>
      </c>
      <c r="V11" s="39"/>
      <c r="W11" s="40"/>
      <c r="X11" s="41"/>
      <c r="Y11" s="41"/>
      <c r="Z11" s="41"/>
      <c r="AA11" s="41"/>
      <c r="AB11" s="41"/>
      <c r="AC11" s="41"/>
      <c r="AD11" s="41"/>
    </row>
    <row r="12" spans="1:32" x14ac:dyDescent="0.2">
      <c r="A12" s="37" t="s">
        <v>30</v>
      </c>
      <c r="B12" s="38">
        <v>3614625</v>
      </c>
      <c r="C12" s="43">
        <v>18</v>
      </c>
      <c r="D12" s="43">
        <v>132820</v>
      </c>
      <c r="E12" s="34">
        <v>3747463</v>
      </c>
      <c r="F12" s="54">
        <v>667800</v>
      </c>
      <c r="G12" s="54">
        <v>178</v>
      </c>
      <c r="H12" s="54">
        <v>37583</v>
      </c>
      <c r="I12" s="54">
        <v>0</v>
      </c>
      <c r="J12" s="43">
        <v>705561</v>
      </c>
      <c r="K12" s="54" t="s">
        <v>127</v>
      </c>
      <c r="L12" s="54">
        <v>0</v>
      </c>
      <c r="M12" s="54">
        <v>0</v>
      </c>
      <c r="N12" s="43">
        <v>416</v>
      </c>
      <c r="O12" s="54">
        <v>848488</v>
      </c>
      <c r="P12" s="54">
        <v>74993</v>
      </c>
      <c r="Q12" s="54">
        <v>0</v>
      </c>
      <c r="R12" s="34">
        <v>5376921</v>
      </c>
      <c r="S12" s="56">
        <v>717.33</v>
      </c>
      <c r="T12" s="37">
        <v>7496</v>
      </c>
      <c r="U12" s="84" t="s">
        <v>112</v>
      </c>
      <c r="V12" s="39"/>
      <c r="W12" s="40"/>
      <c r="X12" s="41"/>
      <c r="Y12" s="41"/>
      <c r="Z12" s="41"/>
      <c r="AA12" s="41"/>
      <c r="AB12" s="41"/>
      <c r="AC12" s="41"/>
      <c r="AD12" s="41"/>
    </row>
    <row r="13" spans="1:32" x14ac:dyDescent="0.2">
      <c r="A13" s="37" t="s">
        <v>43</v>
      </c>
      <c r="B13" s="38">
        <v>57770199</v>
      </c>
      <c r="C13" s="43">
        <v>0</v>
      </c>
      <c r="D13" s="43">
        <v>2403055</v>
      </c>
      <c r="E13" s="34">
        <v>60173254</v>
      </c>
      <c r="F13" s="54">
        <v>0</v>
      </c>
      <c r="G13" s="54" t="s">
        <v>127</v>
      </c>
      <c r="H13" s="54" t="s">
        <v>127</v>
      </c>
      <c r="I13" s="54">
        <v>0</v>
      </c>
      <c r="J13" s="43">
        <v>0</v>
      </c>
      <c r="K13" s="54">
        <v>353509</v>
      </c>
      <c r="L13" s="54">
        <v>0</v>
      </c>
      <c r="M13" s="54">
        <v>0</v>
      </c>
      <c r="N13" s="43">
        <v>15860399</v>
      </c>
      <c r="O13" s="54">
        <v>0</v>
      </c>
      <c r="P13" s="54">
        <v>19747592</v>
      </c>
      <c r="Q13" s="54">
        <v>0</v>
      </c>
      <c r="R13" s="34">
        <v>96134754</v>
      </c>
      <c r="S13" s="56">
        <v>12926.72</v>
      </c>
      <c r="T13" s="37">
        <v>7437</v>
      </c>
      <c r="U13" s="84" t="s">
        <v>112</v>
      </c>
      <c r="V13" s="39"/>
      <c r="W13" s="40"/>
      <c r="X13" s="41"/>
      <c r="Y13" s="41"/>
      <c r="Z13" s="41"/>
      <c r="AA13" s="41"/>
      <c r="AB13" s="41"/>
      <c r="AC13" s="41"/>
      <c r="AD13" s="41"/>
    </row>
    <row r="14" spans="1:32" x14ac:dyDescent="0.2">
      <c r="A14" s="37" t="s">
        <v>28</v>
      </c>
      <c r="B14" s="38">
        <v>4340432</v>
      </c>
      <c r="C14" s="43">
        <v>0</v>
      </c>
      <c r="D14" s="43">
        <v>189029</v>
      </c>
      <c r="E14" s="34">
        <v>4529461</v>
      </c>
      <c r="F14" s="54">
        <v>2796196</v>
      </c>
      <c r="G14" s="54">
        <v>2152</v>
      </c>
      <c r="H14" s="54">
        <v>47206</v>
      </c>
      <c r="I14" s="54">
        <v>0</v>
      </c>
      <c r="J14" s="43">
        <v>2845554</v>
      </c>
      <c r="K14" s="54" t="s">
        <v>127</v>
      </c>
      <c r="L14" s="54">
        <v>0</v>
      </c>
      <c r="M14" s="54">
        <v>0</v>
      </c>
      <c r="N14" s="43">
        <v>12122</v>
      </c>
      <c r="O14" s="54">
        <v>0</v>
      </c>
      <c r="P14" s="54">
        <v>99394</v>
      </c>
      <c r="Q14" s="54">
        <v>0</v>
      </c>
      <c r="R14" s="34">
        <v>7486531</v>
      </c>
      <c r="S14" s="56">
        <v>1020.9</v>
      </c>
      <c r="T14" s="37">
        <v>7333</v>
      </c>
      <c r="U14" s="84" t="s">
        <v>112</v>
      </c>
      <c r="V14" s="39"/>
      <c r="W14" s="40"/>
      <c r="X14" s="41"/>
      <c r="Y14" s="41"/>
      <c r="Z14" s="41"/>
      <c r="AA14" s="41"/>
      <c r="AB14" s="41"/>
      <c r="AC14" s="41"/>
      <c r="AD14" s="41"/>
    </row>
    <row r="15" spans="1:32" x14ac:dyDescent="0.2">
      <c r="A15" s="37" t="s">
        <v>3</v>
      </c>
      <c r="B15" s="38">
        <v>3536531</v>
      </c>
      <c r="C15" s="43">
        <v>0</v>
      </c>
      <c r="D15" s="43">
        <v>138326</v>
      </c>
      <c r="E15" s="34">
        <v>3674857</v>
      </c>
      <c r="F15" s="54">
        <v>1550591</v>
      </c>
      <c r="G15" s="54">
        <v>151</v>
      </c>
      <c r="H15" s="54">
        <v>29329</v>
      </c>
      <c r="I15" s="54">
        <v>104136</v>
      </c>
      <c r="J15" s="43">
        <v>1684207</v>
      </c>
      <c r="K15" s="54" t="s">
        <v>127</v>
      </c>
      <c r="L15" s="54">
        <v>20286</v>
      </c>
      <c r="M15" s="54">
        <v>0</v>
      </c>
      <c r="N15" s="43">
        <v>9584</v>
      </c>
      <c r="O15" s="54">
        <v>0</v>
      </c>
      <c r="P15" s="54">
        <v>85379</v>
      </c>
      <c r="Q15" s="54">
        <v>0</v>
      </c>
      <c r="R15" s="34">
        <v>5474313</v>
      </c>
      <c r="S15" s="56">
        <v>747.06</v>
      </c>
      <c r="T15" s="37">
        <v>7328</v>
      </c>
      <c r="U15" s="84" t="s">
        <v>112</v>
      </c>
      <c r="V15" s="39"/>
      <c r="W15" s="40"/>
      <c r="X15" s="41"/>
      <c r="Y15" s="41"/>
      <c r="Z15" s="41"/>
      <c r="AA15" s="41"/>
      <c r="AB15" s="41"/>
      <c r="AC15" s="41"/>
      <c r="AD15" s="41"/>
    </row>
    <row r="16" spans="1:32" x14ac:dyDescent="0.2">
      <c r="A16" s="37" t="s">
        <v>1</v>
      </c>
      <c r="B16" s="38">
        <v>318702924</v>
      </c>
      <c r="C16" s="43">
        <v>45495</v>
      </c>
      <c r="D16" s="43">
        <v>13750978</v>
      </c>
      <c r="E16" s="34">
        <v>332499397</v>
      </c>
      <c r="F16" s="54">
        <v>192465884</v>
      </c>
      <c r="G16" s="54">
        <v>1663677</v>
      </c>
      <c r="H16" s="54">
        <v>2749041</v>
      </c>
      <c r="I16" s="54">
        <v>0</v>
      </c>
      <c r="J16" s="43">
        <v>196878602</v>
      </c>
      <c r="K16" s="54" t="s">
        <v>127</v>
      </c>
      <c r="L16" s="54">
        <v>21432</v>
      </c>
      <c r="M16" s="54">
        <v>0</v>
      </c>
      <c r="N16" s="43">
        <v>8822436</v>
      </c>
      <c r="O16" s="54">
        <v>688750</v>
      </c>
      <c r="P16" s="54">
        <v>2040475</v>
      </c>
      <c r="Q16" s="54">
        <v>0</v>
      </c>
      <c r="R16" s="34">
        <v>540951092</v>
      </c>
      <c r="S16" s="56">
        <v>74265.5</v>
      </c>
      <c r="T16" s="37">
        <v>7284</v>
      </c>
      <c r="U16" s="84" t="s">
        <v>112</v>
      </c>
      <c r="V16" s="39"/>
      <c r="W16" s="40"/>
      <c r="X16" s="41"/>
      <c r="Y16" s="41"/>
      <c r="Z16" s="41"/>
      <c r="AA16" s="41"/>
      <c r="AB16" s="41"/>
      <c r="AC16" s="41"/>
      <c r="AD16" s="41"/>
    </row>
    <row r="17" spans="1:32" x14ac:dyDescent="0.2">
      <c r="A17" s="37" t="s">
        <v>5</v>
      </c>
      <c r="B17" s="38">
        <v>6195670</v>
      </c>
      <c r="C17" s="43">
        <v>21</v>
      </c>
      <c r="D17" s="43">
        <v>224906</v>
      </c>
      <c r="E17" s="34">
        <v>6420597</v>
      </c>
      <c r="F17" s="54">
        <v>2228613</v>
      </c>
      <c r="G17" s="54">
        <v>15</v>
      </c>
      <c r="H17" s="54">
        <v>482</v>
      </c>
      <c r="I17" s="54">
        <v>0</v>
      </c>
      <c r="J17" s="43">
        <v>2229110</v>
      </c>
      <c r="K17" s="54" t="s">
        <v>127</v>
      </c>
      <c r="L17" s="54">
        <v>0</v>
      </c>
      <c r="M17" s="54">
        <v>0</v>
      </c>
      <c r="N17" s="43">
        <v>1835</v>
      </c>
      <c r="O17" s="54">
        <v>0</v>
      </c>
      <c r="P17" s="54">
        <v>94771</v>
      </c>
      <c r="Q17" s="54">
        <v>0</v>
      </c>
      <c r="R17" s="34">
        <v>8746313</v>
      </c>
      <c r="S17" s="56">
        <v>1203.6199999999999</v>
      </c>
      <c r="T17" s="37">
        <v>7267</v>
      </c>
      <c r="U17" s="84" t="s">
        <v>112</v>
      </c>
      <c r="V17" s="39"/>
      <c r="W17" s="40"/>
      <c r="X17" s="41"/>
      <c r="Y17" s="41"/>
      <c r="Z17" s="41"/>
      <c r="AA17" s="41"/>
      <c r="AB17" s="41"/>
      <c r="AC17" s="41"/>
      <c r="AD17" s="41"/>
    </row>
    <row r="18" spans="1:32" x14ac:dyDescent="0.2">
      <c r="A18" s="37" t="s">
        <v>12</v>
      </c>
      <c r="B18" s="38">
        <v>37808039</v>
      </c>
      <c r="C18" s="43">
        <v>0</v>
      </c>
      <c r="D18" s="43">
        <v>1644346</v>
      </c>
      <c r="E18" s="34">
        <v>39452385</v>
      </c>
      <c r="F18" s="54">
        <v>23994500</v>
      </c>
      <c r="G18" s="54">
        <v>0</v>
      </c>
      <c r="H18" s="54">
        <v>146234</v>
      </c>
      <c r="I18" s="54">
        <v>0</v>
      </c>
      <c r="J18" s="43">
        <v>24140734</v>
      </c>
      <c r="K18" s="54" t="s">
        <v>127</v>
      </c>
      <c r="L18" s="54">
        <v>75975</v>
      </c>
      <c r="M18" s="54">
        <v>0</v>
      </c>
      <c r="N18" s="43">
        <v>0</v>
      </c>
      <c r="O18" s="54">
        <v>92911</v>
      </c>
      <c r="P18" s="54">
        <v>107738</v>
      </c>
      <c r="Q18" s="54">
        <v>0</v>
      </c>
      <c r="R18" s="34">
        <v>63869743</v>
      </c>
      <c r="S18" s="56">
        <v>8825.92</v>
      </c>
      <c r="T18" s="37">
        <v>7237</v>
      </c>
      <c r="U18" s="84" t="s">
        <v>112</v>
      </c>
      <c r="V18" s="39"/>
      <c r="W18" s="40"/>
      <c r="X18" s="41"/>
      <c r="Y18" s="41"/>
      <c r="Z18" s="41"/>
      <c r="AA18" s="41"/>
      <c r="AB18" s="41"/>
      <c r="AC18" s="41"/>
      <c r="AD18" s="41"/>
    </row>
    <row r="19" spans="1:32" x14ac:dyDescent="0.2">
      <c r="A19" s="37" t="s">
        <v>51</v>
      </c>
      <c r="B19" s="38">
        <v>75166712</v>
      </c>
      <c r="C19" s="43">
        <v>0</v>
      </c>
      <c r="D19" s="43">
        <v>3182001</v>
      </c>
      <c r="E19" s="34">
        <v>78348713</v>
      </c>
      <c r="F19" s="54">
        <v>34170106</v>
      </c>
      <c r="G19" s="54">
        <v>475548</v>
      </c>
      <c r="H19" s="54">
        <v>128744</v>
      </c>
      <c r="I19" s="54">
        <v>9329894</v>
      </c>
      <c r="J19" s="43">
        <v>44104292</v>
      </c>
      <c r="K19" s="54" t="s">
        <v>127</v>
      </c>
      <c r="L19" s="54">
        <v>0</v>
      </c>
      <c r="M19" s="54">
        <v>0</v>
      </c>
      <c r="N19" s="43">
        <v>0</v>
      </c>
      <c r="O19" s="54">
        <v>200451</v>
      </c>
      <c r="P19" s="54">
        <v>1219637</v>
      </c>
      <c r="Q19" s="54">
        <v>0</v>
      </c>
      <c r="R19" s="34">
        <v>123873093</v>
      </c>
      <c r="S19" s="57">
        <v>17185.169999999998</v>
      </c>
      <c r="T19" s="37">
        <v>7208</v>
      </c>
      <c r="U19" s="84" t="s">
        <v>112</v>
      </c>
      <c r="V19" s="39"/>
      <c r="W19" s="40"/>
      <c r="X19" s="41"/>
      <c r="Y19" s="41"/>
      <c r="Z19" s="41"/>
      <c r="AA19" s="41"/>
      <c r="AB19" s="41"/>
      <c r="AC19" s="41"/>
      <c r="AD19" s="41"/>
    </row>
    <row r="20" spans="1:32" x14ac:dyDescent="0.2">
      <c r="A20" s="37" t="s">
        <v>31</v>
      </c>
      <c r="B20" s="38">
        <v>1421683</v>
      </c>
      <c r="C20" s="43">
        <v>5759</v>
      </c>
      <c r="D20" s="43">
        <v>54526</v>
      </c>
      <c r="E20" s="34">
        <v>1481968</v>
      </c>
      <c r="F20" s="54">
        <v>253750</v>
      </c>
      <c r="G20" s="54">
        <v>34032</v>
      </c>
      <c r="H20" s="54">
        <v>57879</v>
      </c>
      <c r="I20" s="54">
        <v>45000</v>
      </c>
      <c r="J20" s="43">
        <v>390661</v>
      </c>
      <c r="K20" s="54" t="s">
        <v>127</v>
      </c>
      <c r="L20" s="54">
        <v>0</v>
      </c>
      <c r="M20" s="54">
        <v>0</v>
      </c>
      <c r="N20" s="43">
        <v>62173</v>
      </c>
      <c r="O20" s="54">
        <v>0</v>
      </c>
      <c r="P20" s="54">
        <v>178647</v>
      </c>
      <c r="Q20" s="54">
        <v>0</v>
      </c>
      <c r="R20" s="34">
        <v>2113449</v>
      </c>
      <c r="S20" s="56">
        <v>293.36</v>
      </c>
      <c r="T20" s="37">
        <v>7204</v>
      </c>
      <c r="U20" s="84" t="s">
        <v>112</v>
      </c>
      <c r="V20" s="39"/>
      <c r="W20" s="40"/>
      <c r="X20" s="41"/>
      <c r="Y20" s="41"/>
      <c r="Z20" s="41"/>
      <c r="AA20" s="41"/>
      <c r="AB20" s="41"/>
      <c r="AC20" s="41"/>
      <c r="AD20" s="41"/>
    </row>
    <row r="21" spans="1:32" x14ac:dyDescent="0.2">
      <c r="A21" s="37" t="s">
        <v>48</v>
      </c>
      <c r="B21" s="34">
        <v>7155173</v>
      </c>
      <c r="C21" s="43">
        <v>0</v>
      </c>
      <c r="D21" s="43">
        <v>254036</v>
      </c>
      <c r="E21" s="34">
        <v>7409209</v>
      </c>
      <c r="F21" s="54">
        <v>0</v>
      </c>
      <c r="G21" s="54" t="s">
        <v>127</v>
      </c>
      <c r="H21" s="54" t="s">
        <v>127</v>
      </c>
      <c r="I21" s="54">
        <v>0</v>
      </c>
      <c r="J21" s="43">
        <v>0</v>
      </c>
      <c r="K21" s="54">
        <v>57182</v>
      </c>
      <c r="L21" s="54">
        <v>0</v>
      </c>
      <c r="M21" s="54">
        <v>0</v>
      </c>
      <c r="N21" s="43">
        <v>511529</v>
      </c>
      <c r="O21" s="54">
        <v>0</v>
      </c>
      <c r="P21" s="54">
        <v>1693673</v>
      </c>
      <c r="Q21" s="54">
        <v>0</v>
      </c>
      <c r="R21" s="34">
        <v>9671593</v>
      </c>
      <c r="S21" s="56">
        <v>1345.98</v>
      </c>
      <c r="T21" s="37">
        <v>7186</v>
      </c>
      <c r="U21" s="84" t="s">
        <v>112</v>
      </c>
      <c r="V21" s="39"/>
      <c r="W21" s="40"/>
      <c r="X21" s="41"/>
      <c r="Y21" s="41"/>
      <c r="Z21" s="41"/>
      <c r="AA21" s="41"/>
      <c r="AB21" s="41"/>
      <c r="AC21" s="41"/>
      <c r="AD21" s="41"/>
    </row>
    <row r="22" spans="1:32" x14ac:dyDescent="0.2">
      <c r="A22" s="38" t="s">
        <v>46</v>
      </c>
      <c r="B22" s="38">
        <v>5160479</v>
      </c>
      <c r="C22" s="43">
        <v>0</v>
      </c>
      <c r="D22" s="43">
        <v>167756</v>
      </c>
      <c r="E22" s="34">
        <v>5328235</v>
      </c>
      <c r="F22" s="54">
        <v>0</v>
      </c>
      <c r="G22" s="54" t="s">
        <v>127</v>
      </c>
      <c r="H22" s="54" t="s">
        <v>127</v>
      </c>
      <c r="I22" s="54">
        <v>0</v>
      </c>
      <c r="J22" s="43">
        <v>0</v>
      </c>
      <c r="K22" s="54">
        <v>156972</v>
      </c>
      <c r="L22" s="54">
        <v>0</v>
      </c>
      <c r="M22" s="54">
        <v>0</v>
      </c>
      <c r="N22" s="43">
        <v>154</v>
      </c>
      <c r="O22" s="54">
        <v>383461</v>
      </c>
      <c r="P22" s="54">
        <v>522204</v>
      </c>
      <c r="Q22" s="54">
        <v>0</v>
      </c>
      <c r="R22" s="34">
        <v>6391026</v>
      </c>
      <c r="S22" s="57">
        <v>906.01</v>
      </c>
      <c r="T22" s="37">
        <v>7054</v>
      </c>
      <c r="U22" s="84" t="s">
        <v>112</v>
      </c>
      <c r="V22" s="39"/>
      <c r="W22" s="40"/>
      <c r="X22" s="41"/>
      <c r="Y22" s="41"/>
      <c r="Z22" s="41"/>
      <c r="AA22" s="41"/>
      <c r="AB22" s="41"/>
      <c r="AC22" s="41"/>
      <c r="AD22" s="41"/>
      <c r="AE22" s="41"/>
      <c r="AF22" s="41"/>
    </row>
    <row r="23" spans="1:32" x14ac:dyDescent="0.2">
      <c r="A23" s="38" t="s">
        <v>0</v>
      </c>
      <c r="B23" s="38">
        <v>4750379</v>
      </c>
      <c r="C23" s="43">
        <v>0</v>
      </c>
      <c r="D23" s="43">
        <v>181843</v>
      </c>
      <c r="E23" s="34">
        <v>4932222</v>
      </c>
      <c r="F23" s="54">
        <v>1036332</v>
      </c>
      <c r="G23" s="54">
        <v>0</v>
      </c>
      <c r="H23" s="54">
        <v>80584</v>
      </c>
      <c r="I23" s="54">
        <v>241619</v>
      </c>
      <c r="J23" s="43">
        <v>1358535</v>
      </c>
      <c r="K23" s="54" t="s">
        <v>127</v>
      </c>
      <c r="L23" s="54">
        <v>0</v>
      </c>
      <c r="M23" s="54">
        <v>0</v>
      </c>
      <c r="N23" s="43">
        <v>228089</v>
      </c>
      <c r="O23" s="54">
        <v>11460</v>
      </c>
      <c r="P23" s="54">
        <v>331373</v>
      </c>
      <c r="Q23" s="54">
        <v>0</v>
      </c>
      <c r="R23" s="34">
        <v>6861679</v>
      </c>
      <c r="S23" s="57">
        <v>982.09</v>
      </c>
      <c r="T23" s="37">
        <v>6987</v>
      </c>
      <c r="U23" s="84" t="s">
        <v>112</v>
      </c>
      <c r="V23" s="39"/>
      <c r="W23" s="40"/>
      <c r="X23" s="41"/>
      <c r="Y23" s="41"/>
      <c r="Z23" s="41"/>
      <c r="AA23" s="41"/>
      <c r="AB23" s="41"/>
      <c r="AC23" s="41"/>
      <c r="AD23" s="41"/>
      <c r="AE23" s="41"/>
      <c r="AF23" s="41"/>
    </row>
    <row r="24" spans="1:32" x14ac:dyDescent="0.2">
      <c r="A24" s="38" t="s">
        <v>9</v>
      </c>
      <c r="B24" s="38">
        <v>2976897</v>
      </c>
      <c r="C24" s="43">
        <v>0</v>
      </c>
      <c r="D24" s="43">
        <v>126266</v>
      </c>
      <c r="E24" s="34">
        <v>3103163</v>
      </c>
      <c r="F24" s="54">
        <v>1559379</v>
      </c>
      <c r="G24" s="54">
        <v>2218</v>
      </c>
      <c r="H24" s="54">
        <v>150</v>
      </c>
      <c r="I24" s="54">
        <v>0</v>
      </c>
      <c r="J24" s="43">
        <v>1561747</v>
      </c>
      <c r="K24" s="54" t="s">
        <v>127</v>
      </c>
      <c r="L24" s="54">
        <v>0</v>
      </c>
      <c r="M24" s="54">
        <v>0</v>
      </c>
      <c r="N24" s="43">
        <v>0</v>
      </c>
      <c r="O24" s="54">
        <v>0</v>
      </c>
      <c r="P24" s="54">
        <v>41057</v>
      </c>
      <c r="Q24" s="54">
        <v>0</v>
      </c>
      <c r="R24" s="34">
        <v>4705967</v>
      </c>
      <c r="S24" s="57">
        <v>681.93</v>
      </c>
      <c r="T24" s="37">
        <v>6901</v>
      </c>
      <c r="U24" s="84" t="s">
        <v>112</v>
      </c>
      <c r="V24" s="39"/>
      <c r="W24" s="40"/>
      <c r="X24" s="41"/>
      <c r="Y24" s="41"/>
      <c r="Z24" s="41"/>
      <c r="AA24" s="41"/>
      <c r="AB24" s="41"/>
      <c r="AC24" s="41"/>
      <c r="AD24" s="41"/>
    </row>
    <row r="25" spans="1:32" x14ac:dyDescent="0.2">
      <c r="A25" s="37" t="s">
        <v>20</v>
      </c>
      <c r="B25" s="34">
        <v>8608684</v>
      </c>
      <c r="C25" s="43">
        <v>1085</v>
      </c>
      <c r="D25" s="43">
        <v>314383</v>
      </c>
      <c r="E25" s="34">
        <v>8924152</v>
      </c>
      <c r="F25" s="54">
        <v>1873120</v>
      </c>
      <c r="G25" s="54">
        <v>1474</v>
      </c>
      <c r="H25" s="54">
        <v>317225</v>
      </c>
      <c r="I25" s="54">
        <v>0</v>
      </c>
      <c r="J25" s="43">
        <v>2191819</v>
      </c>
      <c r="K25" s="54" t="s">
        <v>127</v>
      </c>
      <c r="L25" s="54">
        <v>0</v>
      </c>
      <c r="M25" s="54">
        <v>0</v>
      </c>
      <c r="N25" s="43">
        <v>25656</v>
      </c>
      <c r="O25" s="54">
        <v>0</v>
      </c>
      <c r="P25" s="54">
        <v>308064</v>
      </c>
      <c r="Q25" s="54">
        <v>0</v>
      </c>
      <c r="R25" s="34">
        <v>11449691</v>
      </c>
      <c r="S25" s="56">
        <v>1662.52</v>
      </c>
      <c r="T25" s="37">
        <v>6887</v>
      </c>
      <c r="U25" s="84" t="s">
        <v>112</v>
      </c>
      <c r="V25" s="39"/>
      <c r="W25" s="40"/>
      <c r="X25" s="41"/>
      <c r="Y25" s="41"/>
      <c r="Z25" s="41"/>
      <c r="AA25" s="41"/>
      <c r="AB25" s="41"/>
      <c r="AC25" s="41"/>
      <c r="AD25" s="41"/>
    </row>
    <row r="26" spans="1:32" x14ac:dyDescent="0.2">
      <c r="A26" s="37" t="s">
        <v>18</v>
      </c>
      <c r="B26" s="38">
        <v>144272583</v>
      </c>
      <c r="C26" s="43">
        <v>0</v>
      </c>
      <c r="D26" s="43">
        <v>5514085</v>
      </c>
      <c r="E26" s="34">
        <v>149786668</v>
      </c>
      <c r="F26" s="54">
        <v>51226720</v>
      </c>
      <c r="G26" s="54">
        <v>0</v>
      </c>
      <c r="H26" s="54">
        <v>1765258</v>
      </c>
      <c r="I26" s="54">
        <v>159835</v>
      </c>
      <c r="J26" s="43">
        <v>53151813</v>
      </c>
      <c r="K26" s="54" t="s">
        <v>127</v>
      </c>
      <c r="L26" s="54">
        <v>0</v>
      </c>
      <c r="M26" s="54">
        <v>0</v>
      </c>
      <c r="N26" s="43">
        <v>0</v>
      </c>
      <c r="O26" s="54">
        <v>166098</v>
      </c>
      <c r="P26" s="54">
        <v>977158</v>
      </c>
      <c r="Q26" s="54">
        <v>0</v>
      </c>
      <c r="R26" s="34">
        <v>204081737</v>
      </c>
      <c r="S26" s="57">
        <v>29780.16</v>
      </c>
      <c r="T26" s="37">
        <v>6853</v>
      </c>
      <c r="U26" s="84" t="s">
        <v>112</v>
      </c>
      <c r="V26" s="39"/>
      <c r="W26" s="40"/>
      <c r="X26" s="41"/>
      <c r="Y26" s="41"/>
      <c r="Z26" s="41"/>
      <c r="AA26" s="41"/>
      <c r="AB26" s="41"/>
      <c r="AC26" s="41"/>
      <c r="AD26" s="41"/>
    </row>
    <row r="27" spans="1:32" x14ac:dyDescent="0.2">
      <c r="A27" s="37" t="s">
        <v>6</v>
      </c>
      <c r="B27" s="38">
        <v>6506430</v>
      </c>
      <c r="C27" s="43">
        <v>2733</v>
      </c>
      <c r="D27" s="43">
        <v>236179</v>
      </c>
      <c r="E27" s="34">
        <v>6745342</v>
      </c>
      <c r="F27" s="54">
        <v>1300000</v>
      </c>
      <c r="G27" s="54">
        <v>0</v>
      </c>
      <c r="H27" s="54">
        <v>34778</v>
      </c>
      <c r="I27" s="54">
        <v>0</v>
      </c>
      <c r="J27" s="43">
        <v>1334778</v>
      </c>
      <c r="K27" s="54" t="s">
        <v>127</v>
      </c>
      <c r="L27" s="54">
        <v>0</v>
      </c>
      <c r="M27" s="54">
        <v>0</v>
      </c>
      <c r="N27" s="43">
        <v>229443</v>
      </c>
      <c r="O27" s="54">
        <v>0</v>
      </c>
      <c r="P27" s="54">
        <v>429454</v>
      </c>
      <c r="Q27" s="54">
        <v>0</v>
      </c>
      <c r="R27" s="34">
        <v>8739017</v>
      </c>
      <c r="S27" s="56">
        <v>1275.54</v>
      </c>
      <c r="T27" s="37">
        <v>6851</v>
      </c>
      <c r="U27" s="84" t="s">
        <v>112</v>
      </c>
      <c r="V27" s="39"/>
      <c r="W27" s="40"/>
      <c r="X27" s="41"/>
      <c r="Y27" s="41"/>
      <c r="Z27" s="41"/>
      <c r="AA27" s="41"/>
      <c r="AB27" s="41"/>
      <c r="AC27" s="41"/>
      <c r="AD27" s="41"/>
    </row>
    <row r="28" spans="1:32" x14ac:dyDescent="0.2">
      <c r="A28" s="37" t="s">
        <v>17</v>
      </c>
      <c r="B28" s="38">
        <v>8352401</v>
      </c>
      <c r="C28" s="43">
        <v>17886</v>
      </c>
      <c r="D28" s="43">
        <v>297769</v>
      </c>
      <c r="E28" s="34">
        <v>8668056</v>
      </c>
      <c r="F28" s="54">
        <v>735594</v>
      </c>
      <c r="G28" s="54">
        <v>29616</v>
      </c>
      <c r="H28" s="54">
        <v>644001</v>
      </c>
      <c r="I28" s="54">
        <v>0</v>
      </c>
      <c r="J28" s="43">
        <v>1409211</v>
      </c>
      <c r="K28" s="54" t="s">
        <v>127</v>
      </c>
      <c r="L28" s="54">
        <v>0</v>
      </c>
      <c r="M28" s="54">
        <v>0</v>
      </c>
      <c r="N28" s="43">
        <v>397924</v>
      </c>
      <c r="O28" s="54">
        <v>0</v>
      </c>
      <c r="P28" s="54">
        <v>538338</v>
      </c>
      <c r="Q28" s="54">
        <v>0</v>
      </c>
      <c r="R28" s="34">
        <v>11013529</v>
      </c>
      <c r="S28" s="56">
        <v>1608.17</v>
      </c>
      <c r="T28" s="37">
        <v>6848</v>
      </c>
      <c r="U28" s="84" t="s">
        <v>112</v>
      </c>
      <c r="V28" s="39"/>
      <c r="W28" s="40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x14ac:dyDescent="0.2">
      <c r="A29" s="37" t="s">
        <v>24</v>
      </c>
      <c r="B29" s="38">
        <v>5796463</v>
      </c>
      <c r="C29" s="43">
        <v>0</v>
      </c>
      <c r="D29" s="43">
        <v>224751</v>
      </c>
      <c r="E29" s="34">
        <v>6021214</v>
      </c>
      <c r="F29" s="54">
        <v>1800000</v>
      </c>
      <c r="G29" s="54">
        <v>609</v>
      </c>
      <c r="H29" s="54">
        <v>127485</v>
      </c>
      <c r="I29" s="54">
        <v>0</v>
      </c>
      <c r="J29" s="43">
        <v>1928094</v>
      </c>
      <c r="K29" s="54" t="s">
        <v>127</v>
      </c>
      <c r="L29" s="54">
        <v>0</v>
      </c>
      <c r="M29" s="54">
        <v>0</v>
      </c>
      <c r="N29" s="43">
        <v>0</v>
      </c>
      <c r="O29" s="54">
        <v>0</v>
      </c>
      <c r="P29" s="54">
        <v>82369</v>
      </c>
      <c r="Q29" s="54">
        <v>0</v>
      </c>
      <c r="R29" s="34">
        <v>8031677</v>
      </c>
      <c r="S29" s="56">
        <v>1175.8399999999999</v>
      </c>
      <c r="T29" s="37">
        <v>6831</v>
      </c>
      <c r="U29" s="84" t="s">
        <v>112</v>
      </c>
      <c r="V29" s="39"/>
      <c r="W29" s="40"/>
      <c r="X29" s="41"/>
      <c r="Y29" s="41"/>
      <c r="Z29" s="41"/>
      <c r="AA29" s="41"/>
      <c r="AB29" s="41"/>
      <c r="AC29" s="41"/>
      <c r="AD29" s="41"/>
      <c r="AE29" s="41"/>
      <c r="AF29" s="41"/>
    </row>
    <row r="30" spans="1:32" x14ac:dyDescent="0.2">
      <c r="A30" s="37" t="s">
        <v>25</v>
      </c>
      <c r="B30" s="34">
        <v>13459980</v>
      </c>
      <c r="C30" s="43">
        <v>0</v>
      </c>
      <c r="D30" s="43">
        <v>536950</v>
      </c>
      <c r="E30" s="34">
        <v>13996930</v>
      </c>
      <c r="F30" s="54">
        <v>5093762</v>
      </c>
      <c r="G30" s="54">
        <v>0</v>
      </c>
      <c r="H30" s="54">
        <v>30484</v>
      </c>
      <c r="I30" s="54">
        <v>0</v>
      </c>
      <c r="J30" s="43">
        <v>5124246</v>
      </c>
      <c r="K30" s="54" t="s">
        <v>127</v>
      </c>
      <c r="L30" s="54">
        <v>0</v>
      </c>
      <c r="M30" s="54">
        <v>0</v>
      </c>
      <c r="N30" s="43">
        <v>6872</v>
      </c>
      <c r="O30" s="54">
        <v>400254</v>
      </c>
      <c r="P30" s="54">
        <v>126751</v>
      </c>
      <c r="Q30" s="54">
        <v>0</v>
      </c>
      <c r="R30" s="34">
        <v>19655053</v>
      </c>
      <c r="S30" s="56">
        <v>2899.93</v>
      </c>
      <c r="T30" s="37">
        <v>6778</v>
      </c>
      <c r="U30" s="84" t="s">
        <v>112</v>
      </c>
      <c r="V30" s="39"/>
      <c r="W30" s="40"/>
      <c r="X30" s="41"/>
      <c r="Y30" s="41"/>
      <c r="Z30" s="41"/>
      <c r="AA30" s="41"/>
      <c r="AB30" s="41"/>
      <c r="AC30" s="41"/>
      <c r="AD30" s="41"/>
    </row>
    <row r="31" spans="1:32" x14ac:dyDescent="0.2">
      <c r="A31" s="37" t="s">
        <v>14</v>
      </c>
      <c r="B31" s="34">
        <v>21821911</v>
      </c>
      <c r="C31" s="43">
        <v>0</v>
      </c>
      <c r="D31" s="43">
        <v>845852</v>
      </c>
      <c r="E31" s="34">
        <v>22667763</v>
      </c>
      <c r="F31" s="54">
        <v>8050000</v>
      </c>
      <c r="G31" s="54">
        <v>66</v>
      </c>
      <c r="H31" s="54">
        <v>86164</v>
      </c>
      <c r="I31" s="54">
        <v>0</v>
      </c>
      <c r="J31" s="43">
        <v>8136230</v>
      </c>
      <c r="K31" s="54" t="s">
        <v>127</v>
      </c>
      <c r="L31" s="54">
        <v>0</v>
      </c>
      <c r="M31" s="54">
        <v>0</v>
      </c>
      <c r="N31" s="43">
        <v>0</v>
      </c>
      <c r="O31" s="54">
        <v>0</v>
      </c>
      <c r="P31" s="54">
        <v>83225</v>
      </c>
      <c r="Q31" s="54">
        <v>0</v>
      </c>
      <c r="R31" s="34">
        <v>30887218</v>
      </c>
      <c r="S31" s="56">
        <v>4568.2299999999996</v>
      </c>
      <c r="T31" s="37">
        <v>6761</v>
      </c>
      <c r="U31" s="84" t="s">
        <v>112</v>
      </c>
      <c r="V31" s="39"/>
      <c r="W31" s="40"/>
      <c r="X31" s="41"/>
      <c r="Y31" s="41"/>
      <c r="Z31" s="41"/>
      <c r="AA31" s="41"/>
      <c r="AB31" s="41"/>
      <c r="AC31" s="41"/>
      <c r="AD31" s="41"/>
      <c r="AE31" s="41"/>
      <c r="AF31" s="41"/>
    </row>
    <row r="32" spans="1:32" x14ac:dyDescent="0.2">
      <c r="A32" s="37" t="s">
        <v>34</v>
      </c>
      <c r="B32" s="38">
        <v>3005721</v>
      </c>
      <c r="C32" s="43">
        <v>0</v>
      </c>
      <c r="D32" s="43">
        <v>143266</v>
      </c>
      <c r="E32" s="34">
        <v>3148987</v>
      </c>
      <c r="F32" s="43">
        <v>0</v>
      </c>
      <c r="G32" s="43" t="s">
        <v>127</v>
      </c>
      <c r="H32" s="43" t="s">
        <v>127</v>
      </c>
      <c r="I32" s="43">
        <v>0</v>
      </c>
      <c r="J32" s="43">
        <v>0</v>
      </c>
      <c r="K32" s="34">
        <v>21395</v>
      </c>
      <c r="L32" s="43">
        <v>0</v>
      </c>
      <c r="M32" s="43">
        <v>0</v>
      </c>
      <c r="N32" s="34">
        <v>1401502</v>
      </c>
      <c r="O32" s="43">
        <v>586561</v>
      </c>
      <c r="P32" s="34">
        <v>69150</v>
      </c>
      <c r="Q32" s="43">
        <v>0</v>
      </c>
      <c r="R32" s="34">
        <v>5227595</v>
      </c>
      <c r="S32" s="34">
        <v>773.74</v>
      </c>
      <c r="T32" s="34">
        <v>6756</v>
      </c>
      <c r="U32" s="84" t="s">
        <v>112</v>
      </c>
      <c r="V32" s="39"/>
      <c r="W32" s="40"/>
      <c r="X32" s="41"/>
      <c r="Y32" s="41"/>
      <c r="Z32" s="41"/>
      <c r="AA32" s="41"/>
      <c r="AB32" s="41"/>
      <c r="AC32" s="41"/>
      <c r="AD32" s="41"/>
    </row>
    <row r="33" spans="1:32" x14ac:dyDescent="0.2">
      <c r="A33" s="37" t="s">
        <v>35</v>
      </c>
      <c r="B33" s="38">
        <v>28969859</v>
      </c>
      <c r="C33" s="43">
        <v>0</v>
      </c>
      <c r="D33" s="43">
        <v>1310533</v>
      </c>
      <c r="E33" s="34">
        <v>30280392</v>
      </c>
      <c r="F33" s="54">
        <v>0</v>
      </c>
      <c r="G33" s="54" t="s">
        <v>127</v>
      </c>
      <c r="H33" s="54" t="s">
        <v>127</v>
      </c>
      <c r="I33" s="43">
        <v>0</v>
      </c>
      <c r="J33" s="43">
        <v>0</v>
      </c>
      <c r="K33" s="54">
        <v>2014982</v>
      </c>
      <c r="L33" s="43">
        <v>0</v>
      </c>
      <c r="M33" s="43">
        <v>0</v>
      </c>
      <c r="N33" s="43">
        <v>9703645</v>
      </c>
      <c r="O33" s="43">
        <v>23765</v>
      </c>
      <c r="P33" s="54">
        <v>3546616</v>
      </c>
      <c r="Q33" s="43">
        <v>0</v>
      </c>
      <c r="R33" s="34">
        <v>45569400</v>
      </c>
      <c r="S33" s="57">
        <v>6789.59</v>
      </c>
      <c r="T33" s="37">
        <v>6712</v>
      </c>
      <c r="U33" s="84" t="s">
        <v>112</v>
      </c>
      <c r="V33" s="15"/>
      <c r="W33" s="40"/>
      <c r="X33" s="41"/>
      <c r="Y33" s="41"/>
      <c r="Z33" s="41"/>
      <c r="AA33" s="41"/>
      <c r="AB33" s="41"/>
      <c r="AC33" s="41"/>
      <c r="AD33" s="41"/>
      <c r="AE33" s="41"/>
      <c r="AF33" s="41"/>
    </row>
    <row r="34" spans="1:32" x14ac:dyDescent="0.2">
      <c r="A34" s="37" t="s">
        <v>7</v>
      </c>
      <c r="B34" s="38">
        <v>117455676</v>
      </c>
      <c r="C34" s="43">
        <v>0</v>
      </c>
      <c r="D34" s="43">
        <v>4914983</v>
      </c>
      <c r="E34" s="34">
        <v>122370659</v>
      </c>
      <c r="F34" s="43">
        <v>47560000</v>
      </c>
      <c r="G34" s="43">
        <v>0</v>
      </c>
      <c r="H34" s="43">
        <v>536858</v>
      </c>
      <c r="I34" s="43">
        <v>0</v>
      </c>
      <c r="J34" s="43">
        <v>48096858</v>
      </c>
      <c r="K34" s="34" t="s">
        <v>127</v>
      </c>
      <c r="L34" s="43">
        <v>24529</v>
      </c>
      <c r="M34" s="43">
        <v>0</v>
      </c>
      <c r="N34" s="34">
        <v>6801255</v>
      </c>
      <c r="O34" s="43">
        <v>0</v>
      </c>
      <c r="P34" s="34">
        <v>508827</v>
      </c>
      <c r="Q34" s="43">
        <v>0</v>
      </c>
      <c r="R34" s="34">
        <v>177802128</v>
      </c>
      <c r="S34" s="34">
        <v>26544.560000000001</v>
      </c>
      <c r="T34" s="34">
        <v>6698</v>
      </c>
      <c r="U34" s="84" t="s">
        <v>112</v>
      </c>
      <c r="V34" s="39"/>
      <c r="W34" s="40"/>
      <c r="X34" s="41"/>
      <c r="Y34" s="41"/>
      <c r="Z34" s="41"/>
      <c r="AA34" s="41"/>
      <c r="AB34" s="41"/>
      <c r="AC34" s="41"/>
      <c r="AD34" s="41"/>
    </row>
    <row r="35" spans="1:32" x14ac:dyDescent="0.2">
      <c r="A35" s="37" t="s">
        <v>11</v>
      </c>
      <c r="B35" s="34">
        <v>1429070</v>
      </c>
      <c r="C35" s="43">
        <v>8688</v>
      </c>
      <c r="D35" s="43">
        <v>49207</v>
      </c>
      <c r="E35" s="34">
        <v>1486965</v>
      </c>
      <c r="F35" s="54">
        <v>107942</v>
      </c>
      <c r="G35" s="54">
        <v>284</v>
      </c>
      <c r="H35" s="54">
        <v>19489</v>
      </c>
      <c r="I35" s="54">
        <v>64000</v>
      </c>
      <c r="J35" s="43">
        <v>191715</v>
      </c>
      <c r="K35" s="54" t="s">
        <v>127</v>
      </c>
      <c r="L35" s="54">
        <v>0</v>
      </c>
      <c r="M35" s="54">
        <v>0</v>
      </c>
      <c r="N35" s="43">
        <v>19611</v>
      </c>
      <c r="O35" s="54">
        <v>0</v>
      </c>
      <c r="P35" s="54">
        <v>51106</v>
      </c>
      <c r="Q35" s="54">
        <v>0</v>
      </c>
      <c r="R35" s="34">
        <v>1749397</v>
      </c>
      <c r="S35" s="56">
        <v>263.02999999999997</v>
      </c>
      <c r="T35" s="37">
        <v>6651</v>
      </c>
      <c r="U35" s="84" t="s">
        <v>112</v>
      </c>
      <c r="V35" s="39"/>
      <c r="W35" s="40"/>
      <c r="X35" s="41"/>
      <c r="Y35" s="41"/>
      <c r="Z35" s="41"/>
      <c r="AA35" s="41"/>
      <c r="AB35" s="41"/>
      <c r="AC35" s="41"/>
      <c r="AD35" s="41"/>
    </row>
    <row r="36" spans="1:32" x14ac:dyDescent="0.2">
      <c r="A36" s="37" t="s">
        <v>50</v>
      </c>
      <c r="B36" s="38">
        <v>6299667</v>
      </c>
      <c r="C36" s="43">
        <v>0</v>
      </c>
      <c r="D36" s="43">
        <v>291682</v>
      </c>
      <c r="E36" s="34">
        <v>6591349</v>
      </c>
      <c r="F36" s="54">
        <v>0</v>
      </c>
      <c r="G36" s="54" t="s">
        <v>127</v>
      </c>
      <c r="H36" s="54" t="s">
        <v>127</v>
      </c>
      <c r="I36" s="54">
        <v>0</v>
      </c>
      <c r="J36" s="43">
        <v>0</v>
      </c>
      <c r="K36" s="54">
        <v>29662</v>
      </c>
      <c r="L36" s="54">
        <v>0</v>
      </c>
      <c r="M36" s="54">
        <v>0</v>
      </c>
      <c r="N36" s="43">
        <v>2673242</v>
      </c>
      <c r="O36" s="54">
        <v>0</v>
      </c>
      <c r="P36" s="54">
        <v>1028708</v>
      </c>
      <c r="Q36" s="54">
        <v>0</v>
      </c>
      <c r="R36" s="34">
        <v>10322961</v>
      </c>
      <c r="S36" s="56">
        <v>1575.3</v>
      </c>
      <c r="T36" s="37">
        <v>6553</v>
      </c>
      <c r="U36" s="84" t="s">
        <v>112</v>
      </c>
      <c r="V36" s="39"/>
      <c r="W36" s="40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x14ac:dyDescent="0.2">
      <c r="A37" s="37" t="s">
        <v>40</v>
      </c>
      <c r="B37" s="34">
        <v>5426585</v>
      </c>
      <c r="C37" s="43">
        <v>0</v>
      </c>
      <c r="D37" s="43">
        <v>184386</v>
      </c>
      <c r="E37" s="34">
        <v>5610971</v>
      </c>
      <c r="F37" s="54">
        <v>0</v>
      </c>
      <c r="G37" s="54" t="s">
        <v>127</v>
      </c>
      <c r="H37" s="54" t="s">
        <v>127</v>
      </c>
      <c r="I37" s="54">
        <v>0</v>
      </c>
      <c r="J37" s="43">
        <v>0</v>
      </c>
      <c r="K37" s="54">
        <v>28702</v>
      </c>
      <c r="L37" s="54">
        <v>0</v>
      </c>
      <c r="M37" s="54">
        <v>12464</v>
      </c>
      <c r="N37" s="43">
        <v>245606</v>
      </c>
      <c r="O37" s="54">
        <v>0</v>
      </c>
      <c r="P37" s="54">
        <v>596851</v>
      </c>
      <c r="Q37" s="54">
        <v>0</v>
      </c>
      <c r="R37" s="34">
        <v>6494594</v>
      </c>
      <c r="S37" s="56">
        <v>995.82</v>
      </c>
      <c r="T37" s="37">
        <v>6522</v>
      </c>
      <c r="U37" s="84" t="s">
        <v>112</v>
      </c>
      <c r="V37" s="39"/>
      <c r="W37" s="40"/>
      <c r="X37" s="41"/>
      <c r="Y37" s="41"/>
      <c r="Z37" s="41"/>
      <c r="AA37" s="41"/>
      <c r="AB37" s="41"/>
      <c r="AC37" s="41"/>
      <c r="AD37" s="41"/>
      <c r="AE37" s="41"/>
      <c r="AF37" s="41"/>
    </row>
    <row r="38" spans="1:32" x14ac:dyDescent="0.2">
      <c r="A38" s="38" t="s">
        <v>33</v>
      </c>
      <c r="B38" s="38">
        <v>1275664</v>
      </c>
      <c r="C38" s="43">
        <v>0</v>
      </c>
      <c r="D38" s="43">
        <v>23837</v>
      </c>
      <c r="E38" s="34">
        <v>1299501</v>
      </c>
      <c r="F38" s="54">
        <v>0</v>
      </c>
      <c r="G38" s="54" t="s">
        <v>127</v>
      </c>
      <c r="H38" s="54" t="s">
        <v>127</v>
      </c>
      <c r="I38" s="54">
        <v>0</v>
      </c>
      <c r="J38" s="43">
        <v>0</v>
      </c>
      <c r="K38" s="54">
        <v>10380</v>
      </c>
      <c r="L38" s="54">
        <v>0</v>
      </c>
      <c r="M38" s="54">
        <v>0</v>
      </c>
      <c r="N38" s="43">
        <v>24784</v>
      </c>
      <c r="O38" s="54">
        <v>0</v>
      </c>
      <c r="P38" s="54">
        <v>130030</v>
      </c>
      <c r="Q38" s="54">
        <v>0</v>
      </c>
      <c r="R38" s="34">
        <v>1464695</v>
      </c>
      <c r="S38" s="57">
        <v>226.04</v>
      </c>
      <c r="T38" s="37">
        <v>6480</v>
      </c>
      <c r="U38" s="84" t="s">
        <v>112</v>
      </c>
      <c r="V38" s="39"/>
      <c r="W38" s="40"/>
      <c r="X38" s="41"/>
      <c r="Y38" s="41"/>
      <c r="Z38" s="41"/>
      <c r="AA38" s="41"/>
      <c r="AB38" s="41"/>
      <c r="AC38" s="41"/>
      <c r="AD38" s="41"/>
      <c r="AE38" s="41"/>
      <c r="AF38" s="41"/>
    </row>
    <row r="39" spans="1:32" x14ac:dyDescent="0.2">
      <c r="A39" s="37" t="s">
        <v>45</v>
      </c>
      <c r="B39" s="38">
        <v>1567194</v>
      </c>
      <c r="C39" s="43">
        <v>0</v>
      </c>
      <c r="D39" s="43">
        <v>66001</v>
      </c>
      <c r="E39" s="34">
        <v>1633195</v>
      </c>
      <c r="F39" s="54">
        <v>0</v>
      </c>
      <c r="G39" s="54" t="s">
        <v>127</v>
      </c>
      <c r="H39" s="54" t="s">
        <v>127</v>
      </c>
      <c r="I39" s="54">
        <v>0</v>
      </c>
      <c r="J39" s="43">
        <v>0</v>
      </c>
      <c r="K39" s="54">
        <v>12396</v>
      </c>
      <c r="L39" s="54">
        <v>0</v>
      </c>
      <c r="M39" s="54">
        <v>0</v>
      </c>
      <c r="N39" s="43">
        <v>440988</v>
      </c>
      <c r="O39" s="54">
        <v>0</v>
      </c>
      <c r="P39" s="54">
        <v>191982</v>
      </c>
      <c r="Q39" s="54">
        <v>0</v>
      </c>
      <c r="R39" s="34">
        <v>2278561</v>
      </c>
      <c r="S39" s="56">
        <v>352.56</v>
      </c>
      <c r="T39" s="37">
        <v>6463</v>
      </c>
      <c r="U39" s="84" t="s">
        <v>112</v>
      </c>
      <c r="V39" s="39"/>
      <c r="W39" s="40"/>
      <c r="X39" s="41"/>
      <c r="Y39" s="41"/>
      <c r="Z39" s="41"/>
      <c r="AA39" s="41"/>
      <c r="AB39" s="41"/>
      <c r="AC39" s="41"/>
      <c r="AD39" s="41"/>
      <c r="AE39" s="41"/>
      <c r="AF39" s="41"/>
    </row>
    <row r="40" spans="1:32" x14ac:dyDescent="0.2">
      <c r="A40" s="37" t="s">
        <v>41</v>
      </c>
      <c r="B40" s="38">
        <v>3518623</v>
      </c>
      <c r="C40" s="43">
        <v>0</v>
      </c>
      <c r="D40" s="43">
        <v>174035</v>
      </c>
      <c r="E40" s="34">
        <v>3692658</v>
      </c>
      <c r="F40" s="54">
        <v>0</v>
      </c>
      <c r="G40" s="54" t="s">
        <v>127</v>
      </c>
      <c r="H40" s="54" t="s">
        <v>127</v>
      </c>
      <c r="I40" s="54">
        <v>0</v>
      </c>
      <c r="J40" s="43">
        <v>0</v>
      </c>
      <c r="K40" s="54">
        <v>89742</v>
      </c>
      <c r="L40" s="54">
        <v>0</v>
      </c>
      <c r="M40" s="54">
        <v>0</v>
      </c>
      <c r="N40" s="43">
        <v>1835162</v>
      </c>
      <c r="O40" s="54">
        <v>0</v>
      </c>
      <c r="P40" s="54">
        <v>451764</v>
      </c>
      <c r="Q40" s="54">
        <v>0</v>
      </c>
      <c r="R40" s="34">
        <v>6069326</v>
      </c>
      <c r="S40" s="56">
        <v>939.92</v>
      </c>
      <c r="T40" s="37">
        <v>6457</v>
      </c>
      <c r="U40" s="84" t="s">
        <v>112</v>
      </c>
      <c r="V40" s="39"/>
      <c r="W40" s="40"/>
      <c r="X40" s="41"/>
      <c r="Y40" s="41"/>
      <c r="Z40" s="41"/>
      <c r="AA40" s="41"/>
      <c r="AB40" s="41"/>
      <c r="AC40" s="41"/>
      <c r="AD40" s="41"/>
      <c r="AE40" s="41"/>
      <c r="AF40" s="41"/>
    </row>
    <row r="41" spans="1:32" x14ac:dyDescent="0.2">
      <c r="A41" s="37" t="s">
        <v>42</v>
      </c>
      <c r="B41" s="34">
        <v>5686198</v>
      </c>
      <c r="C41" s="43">
        <v>0</v>
      </c>
      <c r="D41" s="43">
        <v>240212</v>
      </c>
      <c r="E41" s="34">
        <v>5926410</v>
      </c>
      <c r="F41" s="58">
        <v>0</v>
      </c>
      <c r="G41" s="58" t="s">
        <v>127</v>
      </c>
      <c r="H41" s="58" t="s">
        <v>127</v>
      </c>
      <c r="I41" s="58">
        <v>0</v>
      </c>
      <c r="J41" s="43">
        <v>0</v>
      </c>
      <c r="K41" s="59">
        <v>40238</v>
      </c>
      <c r="L41" s="59">
        <v>0</v>
      </c>
      <c r="M41" s="59">
        <v>0</v>
      </c>
      <c r="N41" s="43">
        <v>1703337</v>
      </c>
      <c r="O41" s="58">
        <v>0</v>
      </c>
      <c r="P41" s="59">
        <v>702141</v>
      </c>
      <c r="Q41" s="58">
        <v>0</v>
      </c>
      <c r="R41" s="34">
        <v>8372126</v>
      </c>
      <c r="S41" s="56">
        <v>1297.32</v>
      </c>
      <c r="T41" s="37">
        <v>6453</v>
      </c>
      <c r="U41" s="84" t="s">
        <v>112</v>
      </c>
      <c r="V41" s="39"/>
      <c r="W41" s="40"/>
      <c r="X41" s="41"/>
      <c r="Y41" s="41"/>
      <c r="Z41" s="41"/>
      <c r="AA41" s="41"/>
      <c r="AB41" s="41"/>
      <c r="AC41" s="41"/>
      <c r="AD41" s="41"/>
      <c r="AE41" s="41"/>
      <c r="AF41" s="41"/>
    </row>
    <row r="42" spans="1:32" x14ac:dyDescent="0.2">
      <c r="A42" s="37" t="s">
        <v>49</v>
      </c>
      <c r="B42" s="34">
        <v>12546229</v>
      </c>
      <c r="C42" s="43">
        <v>0</v>
      </c>
      <c r="D42" s="43">
        <v>439291</v>
      </c>
      <c r="E42" s="34">
        <v>12985520</v>
      </c>
      <c r="F42" s="58">
        <v>0</v>
      </c>
      <c r="G42" s="58" t="s">
        <v>127</v>
      </c>
      <c r="H42" s="58" t="s">
        <v>127</v>
      </c>
      <c r="I42" s="58">
        <v>0</v>
      </c>
      <c r="J42" s="43">
        <v>0</v>
      </c>
      <c r="K42" s="59">
        <v>55817</v>
      </c>
      <c r="L42" s="58">
        <v>0</v>
      </c>
      <c r="M42" s="58">
        <v>84239</v>
      </c>
      <c r="N42" s="43">
        <v>967531</v>
      </c>
      <c r="O42" s="58">
        <v>0</v>
      </c>
      <c r="P42" s="59">
        <v>1213389</v>
      </c>
      <c r="Q42" s="58">
        <v>0</v>
      </c>
      <c r="R42" s="34">
        <v>15306496</v>
      </c>
      <c r="S42" s="56">
        <v>2372.5</v>
      </c>
      <c r="T42" s="37">
        <v>6452</v>
      </c>
      <c r="U42" s="84" t="s">
        <v>112</v>
      </c>
      <c r="V42" s="39"/>
      <c r="W42" s="40"/>
      <c r="X42" s="41"/>
      <c r="Y42" s="41"/>
      <c r="Z42" s="41"/>
      <c r="AA42" s="41"/>
      <c r="AB42" s="41"/>
      <c r="AC42" s="41"/>
      <c r="AD42" s="41"/>
    </row>
    <row r="43" spans="1:32" x14ac:dyDescent="0.2">
      <c r="A43" s="37" t="s">
        <v>4</v>
      </c>
      <c r="B43" s="38">
        <v>4678847</v>
      </c>
      <c r="C43" s="43">
        <v>2076</v>
      </c>
      <c r="D43" s="43">
        <v>170167</v>
      </c>
      <c r="E43" s="34">
        <v>4851090</v>
      </c>
      <c r="F43" s="54">
        <v>560886</v>
      </c>
      <c r="G43" s="54">
        <v>1221</v>
      </c>
      <c r="H43" s="54">
        <v>148518</v>
      </c>
      <c r="I43" s="54">
        <v>67392</v>
      </c>
      <c r="J43" s="43">
        <v>778017</v>
      </c>
      <c r="K43" s="54" t="s">
        <v>127</v>
      </c>
      <c r="L43" s="54">
        <v>0</v>
      </c>
      <c r="M43" s="54">
        <v>0</v>
      </c>
      <c r="N43" s="43">
        <v>215167</v>
      </c>
      <c r="O43" s="54">
        <v>0</v>
      </c>
      <c r="P43" s="54">
        <v>76806</v>
      </c>
      <c r="Q43" s="54">
        <v>0</v>
      </c>
      <c r="R43" s="34">
        <v>5921080</v>
      </c>
      <c r="S43" s="56">
        <v>919.03</v>
      </c>
      <c r="T43" s="37">
        <v>6443</v>
      </c>
      <c r="U43" s="84" t="s">
        <v>112</v>
      </c>
      <c r="V43" s="39"/>
      <c r="W43" s="40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2" x14ac:dyDescent="0.2">
      <c r="A44" s="37" t="s">
        <v>13</v>
      </c>
      <c r="B44" s="34">
        <v>1699764</v>
      </c>
      <c r="C44" s="43">
        <v>33896</v>
      </c>
      <c r="D44" s="43">
        <v>63108</v>
      </c>
      <c r="E44" s="34">
        <v>1796768</v>
      </c>
      <c r="F44" s="58">
        <v>113575</v>
      </c>
      <c r="G44" s="58">
        <v>340</v>
      </c>
      <c r="H44" s="58">
        <v>39168</v>
      </c>
      <c r="I44" s="58">
        <v>30780</v>
      </c>
      <c r="J44" s="43">
        <v>183863</v>
      </c>
      <c r="K44" s="59" t="s">
        <v>127</v>
      </c>
      <c r="L44" s="59">
        <v>0</v>
      </c>
      <c r="M44" s="59">
        <v>0</v>
      </c>
      <c r="N44" s="43">
        <v>132293</v>
      </c>
      <c r="O44" s="58">
        <v>0</v>
      </c>
      <c r="P44" s="59">
        <v>81105</v>
      </c>
      <c r="Q44" s="58">
        <v>0</v>
      </c>
      <c r="R44" s="34">
        <v>2194029</v>
      </c>
      <c r="S44" s="56">
        <v>340.83</v>
      </c>
      <c r="T44" s="37">
        <v>6437</v>
      </c>
      <c r="U44" s="84" t="s">
        <v>112</v>
      </c>
      <c r="V44" s="39"/>
      <c r="W44" s="40"/>
      <c r="X44" s="41"/>
      <c r="Y44" s="41"/>
      <c r="Z44" s="41"/>
      <c r="AA44" s="41"/>
      <c r="AB44" s="41"/>
      <c r="AC44" s="41"/>
      <c r="AD44" s="41"/>
      <c r="AE44" s="41"/>
      <c r="AF44" s="41"/>
    </row>
    <row r="45" spans="1:32" x14ac:dyDescent="0.2">
      <c r="A45" s="37" t="s">
        <v>47</v>
      </c>
      <c r="B45" s="38">
        <v>9215012</v>
      </c>
      <c r="C45" s="43">
        <v>0</v>
      </c>
      <c r="D45" s="43">
        <v>414373</v>
      </c>
      <c r="E45" s="34">
        <v>9629385</v>
      </c>
      <c r="F45" s="54">
        <v>0</v>
      </c>
      <c r="G45" s="54" t="s">
        <v>127</v>
      </c>
      <c r="H45" s="54" t="s">
        <v>127</v>
      </c>
      <c r="I45" s="54">
        <v>0</v>
      </c>
      <c r="J45" s="43">
        <v>0</v>
      </c>
      <c r="K45" s="54">
        <v>25082</v>
      </c>
      <c r="L45" s="54">
        <v>0</v>
      </c>
      <c r="M45" s="54">
        <v>0</v>
      </c>
      <c r="N45" s="43">
        <v>3532181</v>
      </c>
      <c r="O45" s="54">
        <v>0</v>
      </c>
      <c r="P45" s="54">
        <v>1122610</v>
      </c>
      <c r="Q45" s="54">
        <v>0</v>
      </c>
      <c r="R45" s="34">
        <v>14309258</v>
      </c>
      <c r="S45" s="57">
        <v>2237.92</v>
      </c>
      <c r="T45" s="37">
        <v>6394</v>
      </c>
      <c r="U45" s="84" t="s">
        <v>112</v>
      </c>
      <c r="V45" s="39"/>
      <c r="W45" s="40"/>
      <c r="X45" s="41"/>
      <c r="Y45" s="41"/>
      <c r="Z45" s="41"/>
      <c r="AA45" s="41"/>
      <c r="AB45" s="41"/>
      <c r="AC45" s="41"/>
      <c r="AD45" s="41"/>
    </row>
    <row r="46" spans="1:32" x14ac:dyDescent="0.2">
      <c r="A46" s="37" t="s">
        <v>37</v>
      </c>
      <c r="B46" s="38">
        <v>2483964</v>
      </c>
      <c r="C46" s="43">
        <v>0</v>
      </c>
      <c r="D46" s="43">
        <v>83618</v>
      </c>
      <c r="E46" s="34">
        <v>2567582</v>
      </c>
      <c r="F46" s="54">
        <v>0</v>
      </c>
      <c r="G46" s="54" t="s">
        <v>127</v>
      </c>
      <c r="H46" s="54" t="s">
        <v>127</v>
      </c>
      <c r="I46" s="54">
        <v>0</v>
      </c>
      <c r="J46" s="43">
        <v>0</v>
      </c>
      <c r="K46" s="54">
        <v>12383</v>
      </c>
      <c r="L46" s="54">
        <v>0</v>
      </c>
      <c r="M46" s="54">
        <v>0</v>
      </c>
      <c r="N46" s="43">
        <v>72961</v>
      </c>
      <c r="O46" s="54">
        <v>0</v>
      </c>
      <c r="P46" s="54">
        <v>209420</v>
      </c>
      <c r="Q46" s="54">
        <v>0</v>
      </c>
      <c r="R46" s="34">
        <v>2862346</v>
      </c>
      <c r="S46" s="56">
        <v>447.96</v>
      </c>
      <c r="T46" s="37">
        <v>6390</v>
      </c>
      <c r="U46" s="84" t="s">
        <v>112</v>
      </c>
      <c r="V46" s="39"/>
      <c r="W46" s="40"/>
      <c r="X46" s="41"/>
      <c r="Y46" s="41"/>
      <c r="Z46" s="41"/>
      <c r="AA46" s="41"/>
      <c r="AB46" s="41"/>
      <c r="AC46" s="41"/>
      <c r="AD46" s="41"/>
    </row>
    <row r="47" spans="1:32" x14ac:dyDescent="0.2">
      <c r="A47" s="37" t="s">
        <v>8</v>
      </c>
      <c r="B47" s="38">
        <v>20724441</v>
      </c>
      <c r="C47" s="43">
        <v>1309</v>
      </c>
      <c r="D47" s="43">
        <v>1107026</v>
      </c>
      <c r="E47" s="34">
        <v>21832776</v>
      </c>
      <c r="F47" s="54">
        <v>0</v>
      </c>
      <c r="G47" s="54">
        <v>5252</v>
      </c>
      <c r="H47" s="54">
        <v>327760</v>
      </c>
      <c r="I47" s="54">
        <v>979968</v>
      </c>
      <c r="J47" s="43">
        <v>1312980</v>
      </c>
      <c r="K47" s="54" t="s">
        <v>127</v>
      </c>
      <c r="L47" s="54">
        <v>0</v>
      </c>
      <c r="M47" s="54">
        <v>0</v>
      </c>
      <c r="N47" s="43">
        <v>8539</v>
      </c>
      <c r="O47" s="54">
        <v>0</v>
      </c>
      <c r="P47" s="54">
        <v>188723</v>
      </c>
      <c r="Q47" s="54">
        <v>0</v>
      </c>
      <c r="R47" s="34">
        <v>23343018</v>
      </c>
      <c r="S47" s="56">
        <v>3654.28</v>
      </c>
      <c r="T47" s="37">
        <v>6388</v>
      </c>
      <c r="U47" s="84" t="s">
        <v>112</v>
      </c>
      <c r="V47" s="39"/>
      <c r="W47" s="40"/>
      <c r="X47" s="41"/>
      <c r="Y47" s="41"/>
      <c r="Z47" s="41"/>
      <c r="AA47" s="41"/>
      <c r="AB47" s="41"/>
      <c r="AC47" s="41"/>
      <c r="AD47" s="41"/>
    </row>
    <row r="48" spans="1:32" x14ac:dyDescent="0.2">
      <c r="A48" s="37" t="s">
        <v>76</v>
      </c>
      <c r="B48" s="38">
        <v>3710567</v>
      </c>
      <c r="C48" s="43">
        <v>0</v>
      </c>
      <c r="D48" s="43">
        <v>121791</v>
      </c>
      <c r="E48" s="34">
        <v>3832358</v>
      </c>
      <c r="F48" s="54">
        <v>0</v>
      </c>
      <c r="G48" s="54">
        <v>4115</v>
      </c>
      <c r="H48" s="54">
        <v>86121</v>
      </c>
      <c r="I48" s="54">
        <v>88427</v>
      </c>
      <c r="J48" s="43">
        <v>178663</v>
      </c>
      <c r="K48" s="54" t="s">
        <v>127</v>
      </c>
      <c r="L48" s="54">
        <v>0</v>
      </c>
      <c r="M48" s="54">
        <v>0</v>
      </c>
      <c r="N48" s="43">
        <v>0</v>
      </c>
      <c r="O48" s="54">
        <v>0</v>
      </c>
      <c r="P48" s="54">
        <v>172287</v>
      </c>
      <c r="Q48" s="54">
        <v>0</v>
      </c>
      <c r="R48" s="34">
        <v>4183308</v>
      </c>
      <c r="S48" s="56">
        <v>657.76</v>
      </c>
      <c r="T48" s="37">
        <v>6360</v>
      </c>
      <c r="U48" s="84" t="s">
        <v>112</v>
      </c>
      <c r="V48" s="39"/>
      <c r="W48" s="40"/>
      <c r="X48" s="41"/>
      <c r="Y48" s="41"/>
      <c r="Z48" s="41"/>
      <c r="AA48" s="41"/>
      <c r="AB48" s="41"/>
      <c r="AC48" s="41"/>
      <c r="AD48" s="41"/>
    </row>
    <row r="49" spans="1:34" x14ac:dyDescent="0.2">
      <c r="A49" s="37" t="s">
        <v>78</v>
      </c>
      <c r="B49" s="38">
        <v>29805876</v>
      </c>
      <c r="C49" s="43">
        <v>0</v>
      </c>
      <c r="D49" s="43">
        <v>1289862</v>
      </c>
      <c r="E49" s="34">
        <v>31095738</v>
      </c>
      <c r="F49" s="54">
        <v>0</v>
      </c>
      <c r="G49" s="54" t="s">
        <v>127</v>
      </c>
      <c r="H49" s="54" t="s">
        <v>127</v>
      </c>
      <c r="I49" s="54">
        <v>0</v>
      </c>
      <c r="J49" s="43">
        <v>0</v>
      </c>
      <c r="K49" s="54">
        <v>58503</v>
      </c>
      <c r="L49" s="54">
        <v>0</v>
      </c>
      <c r="M49" s="54">
        <v>0</v>
      </c>
      <c r="N49" s="43">
        <v>9873656</v>
      </c>
      <c r="O49" s="54">
        <v>0</v>
      </c>
      <c r="P49" s="54">
        <v>3119625</v>
      </c>
      <c r="Q49" s="54">
        <v>0</v>
      </c>
      <c r="R49" s="34">
        <v>44147522</v>
      </c>
      <c r="S49" s="56">
        <v>6966.21</v>
      </c>
      <c r="T49" s="37">
        <v>6337</v>
      </c>
      <c r="U49" s="33" t="s">
        <v>53</v>
      </c>
      <c r="V49" s="39"/>
      <c r="W49" s="40"/>
      <c r="X49" s="41"/>
      <c r="Y49" s="41"/>
      <c r="Z49" s="41"/>
      <c r="AA49" s="41"/>
      <c r="AB49" s="41"/>
      <c r="AC49" s="41"/>
      <c r="AD49" s="41"/>
      <c r="AE49" s="41"/>
      <c r="AF49" s="41"/>
    </row>
    <row r="50" spans="1:34" x14ac:dyDescent="0.2">
      <c r="A50" s="37" t="s">
        <v>15</v>
      </c>
      <c r="B50" s="38">
        <v>2231756</v>
      </c>
      <c r="C50" s="43">
        <v>30631</v>
      </c>
      <c r="D50" s="43">
        <v>85433</v>
      </c>
      <c r="E50" s="34">
        <v>2347820</v>
      </c>
      <c r="F50" s="54">
        <v>263543</v>
      </c>
      <c r="G50" s="54">
        <v>7219</v>
      </c>
      <c r="H50" s="54">
        <v>32038</v>
      </c>
      <c r="I50" s="54">
        <v>0</v>
      </c>
      <c r="J50" s="43">
        <v>302800</v>
      </c>
      <c r="K50" s="54" t="s">
        <v>127</v>
      </c>
      <c r="L50" s="54">
        <v>0</v>
      </c>
      <c r="M50" s="54">
        <v>0</v>
      </c>
      <c r="N50" s="43">
        <v>217941</v>
      </c>
      <c r="O50" s="54">
        <v>0</v>
      </c>
      <c r="P50" s="54">
        <v>36729</v>
      </c>
      <c r="Q50" s="54">
        <v>0</v>
      </c>
      <c r="R50" s="34">
        <v>2905290</v>
      </c>
      <c r="S50" s="56">
        <v>461.4</v>
      </c>
      <c r="T50" s="37">
        <v>6297</v>
      </c>
      <c r="U50" s="85" t="s">
        <v>109</v>
      </c>
      <c r="V50" s="39"/>
      <c r="W50" s="40"/>
      <c r="X50" s="41"/>
      <c r="Y50" s="41"/>
      <c r="Z50" s="41"/>
      <c r="AA50" s="41"/>
      <c r="AB50" s="41"/>
      <c r="AC50" s="41"/>
      <c r="AD50" s="41"/>
    </row>
    <row r="51" spans="1:34" x14ac:dyDescent="0.2">
      <c r="A51" s="37" t="s">
        <v>27</v>
      </c>
      <c r="B51" s="34">
        <v>973241</v>
      </c>
      <c r="C51" s="43">
        <v>68033</v>
      </c>
      <c r="D51" s="43">
        <v>37212</v>
      </c>
      <c r="E51" s="34">
        <v>1078486</v>
      </c>
      <c r="F51" s="54">
        <v>42863</v>
      </c>
      <c r="G51" s="54">
        <v>353</v>
      </c>
      <c r="H51" s="54">
        <v>3171</v>
      </c>
      <c r="I51" s="54">
        <v>0</v>
      </c>
      <c r="J51" s="43">
        <v>46387</v>
      </c>
      <c r="K51" s="54" t="s">
        <v>127</v>
      </c>
      <c r="L51" s="54">
        <v>0</v>
      </c>
      <c r="M51" s="54">
        <v>0</v>
      </c>
      <c r="N51" s="43">
        <v>78589</v>
      </c>
      <c r="O51" s="54">
        <v>0</v>
      </c>
      <c r="P51" s="54">
        <v>37132</v>
      </c>
      <c r="Q51" s="54">
        <v>0</v>
      </c>
      <c r="R51" s="34">
        <v>1240594</v>
      </c>
      <c r="S51" s="56">
        <v>200.97</v>
      </c>
      <c r="T51" s="37">
        <v>6173</v>
      </c>
      <c r="U51" s="85" t="s">
        <v>109</v>
      </c>
      <c r="V51" s="39"/>
      <c r="W51" s="40"/>
      <c r="X51" s="41"/>
      <c r="Y51" s="41"/>
      <c r="Z51" s="41"/>
      <c r="AA51" s="41"/>
      <c r="AB51" s="41"/>
      <c r="AC51" s="41"/>
      <c r="AD51" s="41"/>
    </row>
    <row r="52" spans="1:34" x14ac:dyDescent="0.2">
      <c r="A52" s="37" t="s">
        <v>32</v>
      </c>
      <c r="B52" s="38">
        <v>7505636</v>
      </c>
      <c r="C52" s="43">
        <v>0</v>
      </c>
      <c r="D52" s="43">
        <v>138914</v>
      </c>
      <c r="E52" s="34">
        <v>7644550</v>
      </c>
      <c r="F52" s="54">
        <v>0</v>
      </c>
      <c r="G52" s="54" t="s">
        <v>127</v>
      </c>
      <c r="H52" s="54" t="s">
        <v>127</v>
      </c>
      <c r="I52" s="54">
        <v>0</v>
      </c>
      <c r="J52" s="43">
        <v>0</v>
      </c>
      <c r="K52" s="54">
        <v>36128</v>
      </c>
      <c r="L52" s="54">
        <v>0</v>
      </c>
      <c r="M52" s="54">
        <v>0</v>
      </c>
      <c r="N52" s="43">
        <v>283302</v>
      </c>
      <c r="O52" s="54"/>
      <c r="P52" s="54">
        <v>360917</v>
      </c>
      <c r="Q52" s="54">
        <v>0</v>
      </c>
      <c r="R52" s="34">
        <v>8324897</v>
      </c>
      <c r="S52" s="56">
        <v>1367.44</v>
      </c>
      <c r="T52" s="37">
        <v>6088</v>
      </c>
      <c r="U52" s="85" t="s">
        <v>109</v>
      </c>
      <c r="V52" s="39"/>
      <c r="W52" s="40"/>
      <c r="X52" s="41"/>
      <c r="Y52" s="41"/>
      <c r="Z52" s="41"/>
      <c r="AA52" s="41"/>
      <c r="AB52" s="41"/>
      <c r="AC52" s="41"/>
      <c r="AD52" s="41"/>
      <c r="AE52" s="41"/>
      <c r="AF52" s="41"/>
    </row>
    <row r="53" spans="1:34" x14ac:dyDescent="0.2">
      <c r="A53" s="37" t="s">
        <v>36</v>
      </c>
      <c r="B53" s="38">
        <v>2948274</v>
      </c>
      <c r="C53" s="43">
        <v>0</v>
      </c>
      <c r="D53" s="43">
        <v>101693</v>
      </c>
      <c r="E53" s="34">
        <v>3049967</v>
      </c>
      <c r="F53" s="54">
        <v>0</v>
      </c>
      <c r="G53" s="54" t="s">
        <v>127</v>
      </c>
      <c r="H53" s="54" t="s">
        <v>127</v>
      </c>
      <c r="I53" s="54">
        <v>0</v>
      </c>
      <c r="J53" s="43">
        <v>0</v>
      </c>
      <c r="K53" s="54">
        <v>23942</v>
      </c>
      <c r="L53" s="54">
        <v>0</v>
      </c>
      <c r="M53" s="54">
        <v>0</v>
      </c>
      <c r="N53" s="43">
        <v>180084</v>
      </c>
      <c r="O53" s="54">
        <v>0</v>
      </c>
      <c r="P53" s="54">
        <v>89520</v>
      </c>
      <c r="Q53" s="54">
        <v>0</v>
      </c>
      <c r="R53" s="34">
        <v>3343513</v>
      </c>
      <c r="S53" s="57">
        <v>549.22</v>
      </c>
      <c r="T53" s="37">
        <v>6088</v>
      </c>
      <c r="U53" s="85" t="s">
        <v>109</v>
      </c>
      <c r="V53" s="39"/>
      <c r="W53" s="40"/>
      <c r="X53" s="41"/>
      <c r="Y53" s="41"/>
      <c r="Z53" s="41"/>
      <c r="AA53" s="41"/>
      <c r="AB53" s="41"/>
      <c r="AC53" s="41"/>
      <c r="AD53" s="41"/>
    </row>
    <row r="54" spans="1:34" x14ac:dyDescent="0.2">
      <c r="A54" s="37" t="s">
        <v>39</v>
      </c>
      <c r="B54" s="38">
        <v>9474651</v>
      </c>
      <c r="C54" s="43">
        <v>0</v>
      </c>
      <c r="D54" s="43">
        <v>326032</v>
      </c>
      <c r="E54" s="34">
        <v>9800683</v>
      </c>
      <c r="F54" s="54">
        <v>0</v>
      </c>
      <c r="G54" s="54" t="s">
        <v>127</v>
      </c>
      <c r="H54" s="54" t="s">
        <v>127</v>
      </c>
      <c r="I54" s="54">
        <v>0</v>
      </c>
      <c r="J54" s="43">
        <v>0</v>
      </c>
      <c r="K54" s="54">
        <v>35296</v>
      </c>
      <c r="L54" s="54">
        <v>0</v>
      </c>
      <c r="M54" s="54">
        <v>0</v>
      </c>
      <c r="N54" s="43">
        <v>382505</v>
      </c>
      <c r="O54" s="54">
        <v>2560</v>
      </c>
      <c r="P54" s="54">
        <v>152294</v>
      </c>
      <c r="Q54" s="54">
        <v>0</v>
      </c>
      <c r="R54" s="34">
        <v>10373338</v>
      </c>
      <c r="S54" s="56">
        <v>1730.54</v>
      </c>
      <c r="T54" s="37">
        <v>5994</v>
      </c>
      <c r="U54" s="85" t="s">
        <v>109</v>
      </c>
      <c r="V54" s="39"/>
      <c r="W54" s="40"/>
      <c r="X54" s="41"/>
      <c r="Y54" s="41"/>
      <c r="Z54" s="41"/>
      <c r="AA54" s="41"/>
      <c r="AB54" s="41"/>
      <c r="AC54" s="41"/>
      <c r="AD54" s="41"/>
    </row>
    <row r="55" spans="1:34" x14ac:dyDescent="0.2">
      <c r="A55" s="37" t="s">
        <v>19</v>
      </c>
      <c r="B55" s="34">
        <v>6235870</v>
      </c>
      <c r="C55" s="43">
        <v>0</v>
      </c>
      <c r="D55" s="43">
        <v>205266</v>
      </c>
      <c r="E55" s="34">
        <v>6441136</v>
      </c>
      <c r="F55" s="54">
        <v>0</v>
      </c>
      <c r="G55" s="54">
        <v>9</v>
      </c>
      <c r="H55" s="54">
        <v>53424</v>
      </c>
      <c r="I55" s="54">
        <v>0</v>
      </c>
      <c r="J55" s="43">
        <v>53433</v>
      </c>
      <c r="K55" s="54" t="s">
        <v>127</v>
      </c>
      <c r="L55" s="54">
        <v>0</v>
      </c>
      <c r="M55" s="54">
        <v>0</v>
      </c>
      <c r="N55" s="43">
        <v>2664</v>
      </c>
      <c r="O55" s="54">
        <v>0</v>
      </c>
      <c r="P55" s="54">
        <v>83220</v>
      </c>
      <c r="Q55" s="54">
        <v>0</v>
      </c>
      <c r="R55" s="34">
        <v>6580453</v>
      </c>
      <c r="S55" s="56">
        <v>1108.5899999999999</v>
      </c>
      <c r="T55" s="37">
        <v>5936</v>
      </c>
      <c r="U55" s="85" t="s">
        <v>109</v>
      </c>
      <c r="V55" s="39"/>
      <c r="W55" s="40"/>
      <c r="X55" s="41"/>
      <c r="Y55" s="41"/>
      <c r="Z55" s="41"/>
      <c r="AA55" s="41"/>
      <c r="AB55" s="41"/>
      <c r="AC55" s="41"/>
      <c r="AD55" s="41"/>
      <c r="AE55" s="41"/>
      <c r="AF55" s="41"/>
    </row>
    <row r="56" spans="1:34" x14ac:dyDescent="0.2">
      <c r="A56" s="37" t="s">
        <v>38</v>
      </c>
      <c r="B56" s="34">
        <v>6241653</v>
      </c>
      <c r="C56" s="43">
        <v>0</v>
      </c>
      <c r="D56" s="43">
        <v>212498</v>
      </c>
      <c r="E56" s="34">
        <v>6454151</v>
      </c>
      <c r="F56" s="54">
        <v>0</v>
      </c>
      <c r="G56" s="54" t="s">
        <v>127</v>
      </c>
      <c r="H56" s="60" t="s">
        <v>127</v>
      </c>
      <c r="I56" s="54">
        <v>0</v>
      </c>
      <c r="J56" s="43">
        <v>0</v>
      </c>
      <c r="K56" s="54">
        <v>46636</v>
      </c>
      <c r="L56" s="54">
        <v>0</v>
      </c>
      <c r="M56" s="54">
        <v>0</v>
      </c>
      <c r="N56" s="43">
        <v>295361</v>
      </c>
      <c r="O56" s="54">
        <v>0</v>
      </c>
      <c r="P56" s="54">
        <v>0</v>
      </c>
      <c r="Q56" s="54">
        <v>0</v>
      </c>
      <c r="R56" s="34">
        <v>6796148</v>
      </c>
      <c r="S56" s="56">
        <v>1147.6500000000001</v>
      </c>
      <c r="T56" s="37">
        <v>5922</v>
      </c>
      <c r="U56" s="85" t="s">
        <v>109</v>
      </c>
      <c r="V56" s="39"/>
      <c r="W56" s="40"/>
      <c r="X56" s="41"/>
      <c r="Y56" s="41"/>
      <c r="Z56" s="41"/>
      <c r="AA56" s="41"/>
      <c r="AB56" s="41"/>
      <c r="AC56" s="41"/>
      <c r="AD56" s="41"/>
    </row>
    <row r="57" spans="1:34" x14ac:dyDescent="0.2">
      <c r="A57" s="37" t="s">
        <v>111</v>
      </c>
      <c r="B57" s="34">
        <v>3914861</v>
      </c>
      <c r="C57" s="43">
        <v>0</v>
      </c>
      <c r="D57" s="43">
        <v>127264</v>
      </c>
      <c r="E57" s="34">
        <v>4042125</v>
      </c>
      <c r="F57" s="58">
        <v>0</v>
      </c>
      <c r="G57" s="58">
        <v>0</v>
      </c>
      <c r="H57" s="58">
        <v>0</v>
      </c>
      <c r="I57" s="58">
        <v>0</v>
      </c>
      <c r="J57" s="43">
        <v>0</v>
      </c>
      <c r="K57" s="58">
        <v>0</v>
      </c>
      <c r="L57" s="58">
        <v>0</v>
      </c>
      <c r="M57" s="58">
        <v>0</v>
      </c>
      <c r="N57" s="43">
        <v>0</v>
      </c>
      <c r="O57" s="58">
        <v>0</v>
      </c>
      <c r="P57" s="58">
        <v>0</v>
      </c>
      <c r="Q57" s="58">
        <v>0</v>
      </c>
      <c r="R57" s="34">
        <v>4042125</v>
      </c>
      <c r="S57" s="56">
        <v>687.3</v>
      </c>
      <c r="T57" s="37">
        <v>5881</v>
      </c>
      <c r="U57" s="85" t="s">
        <v>109</v>
      </c>
      <c r="V57" s="39"/>
      <c r="W57" s="40"/>
      <c r="X57" s="41"/>
      <c r="Y57" s="41"/>
      <c r="Z57" s="41"/>
      <c r="AA57" s="41"/>
      <c r="AB57" s="41"/>
      <c r="AC57" s="41"/>
      <c r="AD57" s="41"/>
    </row>
    <row r="58" spans="1:34" ht="13.5" thickBot="1" x14ac:dyDescent="0.25">
      <c r="A58" s="16" t="s">
        <v>55</v>
      </c>
      <c r="B58" s="20">
        <f t="shared" ref="B58:S58" si="0">SUM(B4:B57)</f>
        <v>1122281362</v>
      </c>
      <c r="C58" s="20">
        <f t="shared" si="0"/>
        <v>301557</v>
      </c>
      <c r="D58" s="20">
        <f t="shared" si="0"/>
        <v>47309065</v>
      </c>
      <c r="E58" s="20">
        <f t="shared" si="0"/>
        <v>1169891984</v>
      </c>
      <c r="F58" s="20">
        <f t="shared" si="0"/>
        <v>437082092</v>
      </c>
      <c r="G58" s="20">
        <f t="shared" si="0"/>
        <v>2243085</v>
      </c>
      <c r="H58" s="20">
        <f t="shared" si="0"/>
        <v>11847451</v>
      </c>
      <c r="I58" s="20">
        <f t="shared" si="0"/>
        <v>14649057</v>
      </c>
      <c r="J58" s="20">
        <f t="shared" si="0"/>
        <v>465821685</v>
      </c>
      <c r="K58" s="20">
        <f t="shared" si="0"/>
        <v>3108947</v>
      </c>
      <c r="L58" s="20">
        <f t="shared" si="0"/>
        <v>142222</v>
      </c>
      <c r="M58" s="20">
        <f t="shared" si="0"/>
        <v>159692</v>
      </c>
      <c r="N58" s="20">
        <f t="shared" si="0"/>
        <v>70168835</v>
      </c>
      <c r="O58" s="20">
        <f t="shared" si="0"/>
        <v>3414562</v>
      </c>
      <c r="P58" s="20">
        <f t="shared" si="0"/>
        <v>52093687</v>
      </c>
      <c r="Q58" s="20">
        <f t="shared" si="0"/>
        <v>0</v>
      </c>
      <c r="R58" s="20">
        <f t="shared" si="0"/>
        <v>1764801614</v>
      </c>
      <c r="S58" s="49">
        <f t="shared" si="0"/>
        <v>248379.43</v>
      </c>
      <c r="T58" s="18"/>
      <c r="U58" s="28"/>
      <c r="V58" s="29"/>
      <c r="W58" s="29"/>
      <c r="X58" s="29"/>
      <c r="Y58" s="29"/>
      <c r="Z58" s="29"/>
      <c r="AA58" s="29"/>
      <c r="AB58" s="29"/>
      <c r="AC58" s="29"/>
      <c r="AD58" s="29"/>
    </row>
    <row r="59" spans="1:34" ht="13.5" thickTop="1" x14ac:dyDescent="0.2">
      <c r="A59" s="82" t="s">
        <v>100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0"/>
      <c r="T59" s="10"/>
      <c r="U59" s="6"/>
      <c r="V59" s="6"/>
      <c r="W59" s="6"/>
      <c r="X59" s="6"/>
      <c r="Y59" s="6"/>
      <c r="Z59" s="6"/>
      <c r="AA59" s="6"/>
      <c r="AB59" s="6"/>
      <c r="AC59" s="6"/>
    </row>
    <row r="60" spans="1:34" x14ac:dyDescent="0.2">
      <c r="A60" s="81" t="s">
        <v>105</v>
      </c>
      <c r="B60" s="8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1"/>
      <c r="T60" s="10"/>
      <c r="U60" s="6"/>
      <c r="V60" s="6"/>
      <c r="W60" s="6"/>
      <c r="X60" s="6"/>
      <c r="Y60" s="6"/>
      <c r="Z60" s="6"/>
      <c r="AA60" s="6"/>
      <c r="AB60" s="6"/>
      <c r="AC60" s="6"/>
    </row>
    <row r="61" spans="1:34" x14ac:dyDescent="0.2">
      <c r="A61" s="78" t="s">
        <v>104</v>
      </c>
      <c r="B61" s="89">
        <f>ROUND(S58*0.05,2)</f>
        <v>12418.97</v>
      </c>
      <c r="C61" s="5"/>
      <c r="D61" s="5"/>
      <c r="E61" s="5"/>
      <c r="F61" s="5"/>
      <c r="G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48"/>
      <c r="T61" s="10"/>
      <c r="U61" s="30"/>
      <c r="V61" s="6"/>
      <c r="W61" s="6"/>
      <c r="X61" s="6"/>
      <c r="Y61" s="6"/>
      <c r="Z61" s="6"/>
      <c r="AA61" s="6"/>
      <c r="AB61" s="6"/>
      <c r="AC61" s="6"/>
    </row>
    <row r="62" spans="1:34" x14ac:dyDescent="0.2">
      <c r="A62" s="78" t="s">
        <v>101</v>
      </c>
      <c r="B62" s="76">
        <f>T8</f>
        <v>7693</v>
      </c>
      <c r="C62" s="6"/>
      <c r="D62" s="6"/>
      <c r="E62" s="6"/>
      <c r="F62" s="6"/>
      <c r="G62" s="6"/>
      <c r="I62" s="6"/>
      <c r="J62" s="6"/>
      <c r="K62" s="6"/>
      <c r="L62" s="6"/>
      <c r="M62" s="6"/>
      <c r="N62" s="6"/>
      <c r="O62" s="6"/>
      <c r="P62" s="6"/>
      <c r="Q62" s="6"/>
      <c r="R62" s="6"/>
      <c r="T62" s="10"/>
      <c r="U62" s="31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17"/>
    </row>
    <row r="63" spans="1:34" x14ac:dyDescent="0.2">
      <c r="A63" s="78" t="s">
        <v>102</v>
      </c>
      <c r="B63" s="76">
        <f>T49</f>
        <v>6337</v>
      </c>
      <c r="C63" s="6"/>
      <c r="D63" s="6"/>
      <c r="E63" s="6"/>
      <c r="F63" s="6"/>
      <c r="G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52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17"/>
    </row>
    <row r="64" spans="1:34" x14ac:dyDescent="0.2">
      <c r="A64" s="79" t="s">
        <v>103</v>
      </c>
      <c r="B64" s="77">
        <f>B62-B63</f>
        <v>1356</v>
      </c>
      <c r="C64" s="35"/>
      <c r="D64" s="35"/>
      <c r="E64" s="35"/>
      <c r="F64" s="35"/>
      <c r="G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52"/>
      <c r="T64" s="5"/>
      <c r="U64" s="6"/>
      <c r="V64" s="30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17"/>
      <c r="AH64" s="6"/>
    </row>
    <row r="65" spans="1:34" x14ac:dyDescent="0.2">
      <c r="A65" s="79" t="s">
        <v>106</v>
      </c>
      <c r="B65" s="75">
        <f>B64/B63</f>
        <v>0.21398137920151492</v>
      </c>
      <c r="C65" s="35"/>
      <c r="D65" s="35"/>
      <c r="E65" s="35"/>
      <c r="F65" s="35"/>
      <c r="G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52"/>
      <c r="T65" s="21"/>
      <c r="U65" s="6"/>
    </row>
    <row r="66" spans="1:34" x14ac:dyDescent="0.2">
      <c r="A66" s="83" t="s">
        <v>100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53"/>
      <c r="T66" s="5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53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53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53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4" spans="1:3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</row>
    <row r="75" spans="1:3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</row>
    <row r="76" spans="1:3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</row>
    <row r="77" spans="1:3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1:3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1:3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3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1:18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1:18" x14ac:dyDescent="0.2">
      <c r="A82" s="35"/>
    </row>
    <row r="83" spans="1:18" x14ac:dyDescent="0.2">
      <c r="A83" s="35"/>
    </row>
  </sheetData>
  <sortState ref="A10:U63">
    <sortCondition descending="1" ref="T10:T63"/>
  </sortState>
  <mergeCells count="1">
    <mergeCell ref="A1:E1"/>
  </mergeCells>
  <phoneticPr fontId="0" type="noConversion"/>
  <printOptions horizontalCentered="1"/>
  <pageMargins left="0.1" right="0.1" top="0" bottom="0" header="0.25" footer="0"/>
  <pageSetup paperSize="5" scale="64" orientation="landscape" r:id="rId1"/>
  <headerFooter alignWithMargins="0">
    <oddHeader xml:space="preserve">&amp;R   </oddHeader>
    <oddFooter xml:space="preserve">&amp;C
</oddFooter>
  </headerFooter>
  <colBreaks count="1" manualBreakCount="1">
    <brk id="14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selection activeCell="B35" sqref="B35"/>
    </sheetView>
  </sheetViews>
  <sheetFormatPr defaultRowHeight="12.75" x14ac:dyDescent="0.2"/>
  <cols>
    <col min="1" max="1" width="25.7109375" style="36" customWidth="1"/>
    <col min="2" max="3" width="15.42578125" style="11" customWidth="1"/>
    <col min="4" max="4" width="13.140625" style="11" customWidth="1"/>
    <col min="5" max="5" width="16.5703125" style="45" customWidth="1"/>
    <col min="6" max="6" width="10" style="36" bestFit="1" customWidth="1"/>
    <col min="7" max="7" width="15" style="36" bestFit="1" customWidth="1"/>
    <col min="8" max="16384" width="9.140625" style="36"/>
  </cols>
  <sheetData>
    <row r="1" spans="1:22" ht="42" customHeight="1" x14ac:dyDescent="0.2">
      <c r="A1" s="87" t="s">
        <v>128</v>
      </c>
      <c r="B1" s="87"/>
      <c r="C1" s="87"/>
      <c r="D1" s="87"/>
      <c r="E1" s="87"/>
    </row>
    <row r="2" spans="1:22" x14ac:dyDescent="0.2">
      <c r="A2" s="2"/>
      <c r="B2" s="12" t="s">
        <v>82</v>
      </c>
      <c r="C2" s="12" t="s">
        <v>83</v>
      </c>
      <c r="D2" s="12" t="s">
        <v>84</v>
      </c>
      <c r="E2" s="12" t="s">
        <v>85</v>
      </c>
    </row>
    <row r="3" spans="1:22" ht="39" thickBot="1" x14ac:dyDescent="0.25">
      <c r="A3" s="69" t="s">
        <v>86</v>
      </c>
      <c r="B3" s="70" t="s">
        <v>93</v>
      </c>
      <c r="C3" s="70" t="s">
        <v>94</v>
      </c>
      <c r="D3" s="70" t="s">
        <v>95</v>
      </c>
      <c r="E3" s="71" t="s">
        <v>96</v>
      </c>
      <c r="V3" s="46"/>
    </row>
    <row r="4" spans="1:22" ht="13.5" thickTop="1" x14ac:dyDescent="0.2">
      <c r="A4" s="37" t="s">
        <v>32</v>
      </c>
      <c r="B4" s="22">
        <v>7505636</v>
      </c>
      <c r="C4" s="22">
        <v>7505636</v>
      </c>
      <c r="D4" s="22">
        <f>B4-C4</f>
        <v>0</v>
      </c>
      <c r="E4" s="61">
        <f>IF(D4&gt;1,D4,0)</f>
        <v>0</v>
      </c>
      <c r="G4" s="11"/>
    </row>
    <row r="5" spans="1:22" x14ac:dyDescent="0.2">
      <c r="A5" s="3" t="s">
        <v>33</v>
      </c>
      <c r="B5" s="22">
        <v>1275664</v>
      </c>
      <c r="C5" s="22">
        <v>1275664</v>
      </c>
      <c r="D5" s="22">
        <f t="shared" ref="D5:D57" si="0">B5-C5</f>
        <v>0</v>
      </c>
      <c r="E5" s="61">
        <f t="shared" ref="E5:E57" si="1">IF(D5&gt;1,D5,0)</f>
        <v>0</v>
      </c>
      <c r="G5" s="11"/>
    </row>
    <row r="6" spans="1:22" x14ac:dyDescent="0.2">
      <c r="A6" s="3" t="s">
        <v>0</v>
      </c>
      <c r="B6" s="22">
        <v>4694235</v>
      </c>
      <c r="C6" s="22">
        <v>4750379</v>
      </c>
      <c r="D6" s="22">
        <f t="shared" si="0"/>
        <v>-56144</v>
      </c>
      <c r="E6" s="61">
        <f t="shared" si="1"/>
        <v>0</v>
      </c>
      <c r="G6" s="11"/>
    </row>
    <row r="7" spans="1:22" x14ac:dyDescent="0.2">
      <c r="A7" s="3" t="s">
        <v>1</v>
      </c>
      <c r="B7" s="22">
        <v>318748419</v>
      </c>
      <c r="C7" s="22">
        <v>318702924</v>
      </c>
      <c r="D7" s="22">
        <f t="shared" si="0"/>
        <v>45495</v>
      </c>
      <c r="E7" s="61">
        <f t="shared" si="1"/>
        <v>45495</v>
      </c>
      <c r="G7" s="11"/>
    </row>
    <row r="8" spans="1:22" x14ac:dyDescent="0.2">
      <c r="A8" s="3" t="s">
        <v>34</v>
      </c>
      <c r="B8" s="22">
        <v>3005721</v>
      </c>
      <c r="C8" s="22">
        <v>3005721</v>
      </c>
      <c r="D8" s="22">
        <f t="shared" si="0"/>
        <v>0</v>
      </c>
      <c r="E8" s="61">
        <f t="shared" si="1"/>
        <v>0</v>
      </c>
      <c r="G8" s="11"/>
    </row>
    <row r="9" spans="1:22" x14ac:dyDescent="0.2">
      <c r="A9" s="3" t="s">
        <v>35</v>
      </c>
      <c r="B9" s="22">
        <v>28969859</v>
      </c>
      <c r="C9" s="22">
        <v>28969859</v>
      </c>
      <c r="D9" s="22">
        <f t="shared" si="0"/>
        <v>0</v>
      </c>
      <c r="E9" s="61">
        <f t="shared" si="1"/>
        <v>0</v>
      </c>
      <c r="G9" s="11"/>
    </row>
    <row r="10" spans="1:22" x14ac:dyDescent="0.2">
      <c r="A10" s="3" t="s">
        <v>2</v>
      </c>
      <c r="B10" s="22">
        <v>1729668</v>
      </c>
      <c r="C10" s="22">
        <v>1729235</v>
      </c>
      <c r="D10" s="22">
        <f t="shared" si="0"/>
        <v>433</v>
      </c>
      <c r="E10" s="61">
        <f t="shared" si="1"/>
        <v>433</v>
      </c>
      <c r="G10" s="11"/>
    </row>
    <row r="11" spans="1:22" x14ac:dyDescent="0.2">
      <c r="A11" s="3" t="s">
        <v>36</v>
      </c>
      <c r="B11" s="22">
        <v>2948274</v>
      </c>
      <c r="C11" s="22">
        <v>2948274</v>
      </c>
      <c r="D11" s="22">
        <f t="shared" si="0"/>
        <v>0</v>
      </c>
      <c r="E11" s="61">
        <f t="shared" si="1"/>
        <v>0</v>
      </c>
      <c r="G11" s="11"/>
    </row>
    <row r="12" spans="1:22" x14ac:dyDescent="0.2">
      <c r="A12" s="3" t="s">
        <v>37</v>
      </c>
      <c r="B12" s="22">
        <v>2483964</v>
      </c>
      <c r="C12" s="22">
        <v>2483964</v>
      </c>
      <c r="D12" s="22">
        <f t="shared" si="0"/>
        <v>0</v>
      </c>
      <c r="E12" s="61">
        <f t="shared" si="1"/>
        <v>0</v>
      </c>
      <c r="G12" s="11"/>
    </row>
    <row r="13" spans="1:22" x14ac:dyDescent="0.2">
      <c r="A13" s="3" t="s">
        <v>38</v>
      </c>
      <c r="B13" s="22">
        <v>6241653</v>
      </c>
      <c r="C13" s="22">
        <v>6241653</v>
      </c>
      <c r="D13" s="22">
        <f t="shared" si="0"/>
        <v>0</v>
      </c>
      <c r="E13" s="61">
        <f t="shared" si="1"/>
        <v>0</v>
      </c>
      <c r="G13" s="11"/>
    </row>
    <row r="14" spans="1:22" x14ac:dyDescent="0.2">
      <c r="A14" s="3" t="s">
        <v>3</v>
      </c>
      <c r="B14" s="22">
        <v>3536453</v>
      </c>
      <c r="C14" s="22">
        <v>3536531</v>
      </c>
      <c r="D14" s="22">
        <f t="shared" si="0"/>
        <v>-78</v>
      </c>
      <c r="E14" s="61">
        <f t="shared" si="1"/>
        <v>0</v>
      </c>
      <c r="G14" s="11"/>
    </row>
    <row r="15" spans="1:22" x14ac:dyDescent="0.2">
      <c r="A15" s="3" t="s">
        <v>4</v>
      </c>
      <c r="B15" s="22">
        <v>4680923</v>
      </c>
      <c r="C15" s="22">
        <v>4678847</v>
      </c>
      <c r="D15" s="22">
        <f t="shared" si="0"/>
        <v>2076</v>
      </c>
      <c r="E15" s="61">
        <f t="shared" si="1"/>
        <v>2076</v>
      </c>
      <c r="G15" s="11"/>
    </row>
    <row r="16" spans="1:22" x14ac:dyDescent="0.2">
      <c r="A16" s="3" t="s">
        <v>39</v>
      </c>
      <c r="B16" s="22">
        <v>9474651</v>
      </c>
      <c r="C16" s="22">
        <v>9474651</v>
      </c>
      <c r="D16" s="22">
        <f t="shared" si="0"/>
        <v>0</v>
      </c>
      <c r="E16" s="61">
        <f t="shared" si="1"/>
        <v>0</v>
      </c>
      <c r="G16" s="11"/>
    </row>
    <row r="17" spans="1:7" x14ac:dyDescent="0.2">
      <c r="A17" s="32" t="s">
        <v>5</v>
      </c>
      <c r="B17" s="22">
        <v>6195691</v>
      </c>
      <c r="C17" s="22">
        <v>6195670</v>
      </c>
      <c r="D17" s="22">
        <f t="shared" si="0"/>
        <v>21</v>
      </c>
      <c r="E17" s="61">
        <f t="shared" si="1"/>
        <v>21</v>
      </c>
      <c r="G17" s="11"/>
    </row>
    <row r="18" spans="1:7" x14ac:dyDescent="0.2">
      <c r="A18" s="3" t="s">
        <v>6</v>
      </c>
      <c r="B18" s="22">
        <v>6509163</v>
      </c>
      <c r="C18" s="22">
        <v>6506430</v>
      </c>
      <c r="D18" s="22">
        <f t="shared" si="0"/>
        <v>2733</v>
      </c>
      <c r="E18" s="61">
        <f t="shared" si="1"/>
        <v>2733</v>
      </c>
      <c r="G18" s="11"/>
    </row>
    <row r="19" spans="1:7" x14ac:dyDescent="0.2">
      <c r="A19" s="3" t="s">
        <v>7</v>
      </c>
      <c r="B19" s="22">
        <v>117365862</v>
      </c>
      <c r="C19" s="22">
        <v>117455676</v>
      </c>
      <c r="D19" s="22">
        <f t="shared" si="0"/>
        <v>-89814</v>
      </c>
      <c r="E19" s="61">
        <f t="shared" si="1"/>
        <v>0</v>
      </c>
      <c r="G19" s="11"/>
    </row>
    <row r="20" spans="1:7" x14ac:dyDescent="0.2">
      <c r="A20" s="3" t="s">
        <v>8</v>
      </c>
      <c r="B20" s="22">
        <v>20725750</v>
      </c>
      <c r="C20" s="22">
        <v>20724441</v>
      </c>
      <c r="D20" s="22">
        <f t="shared" si="0"/>
        <v>1309</v>
      </c>
      <c r="E20" s="61">
        <f t="shared" si="1"/>
        <v>1309</v>
      </c>
      <c r="G20" s="11"/>
    </row>
    <row r="21" spans="1:7" x14ac:dyDescent="0.2">
      <c r="A21" s="3" t="s">
        <v>9</v>
      </c>
      <c r="B21" s="22">
        <v>2976897</v>
      </c>
      <c r="C21" s="22">
        <v>2976897</v>
      </c>
      <c r="D21" s="22">
        <f t="shared" si="0"/>
        <v>0</v>
      </c>
      <c r="E21" s="61">
        <f t="shared" si="1"/>
        <v>0</v>
      </c>
      <c r="G21" s="11"/>
    </row>
    <row r="22" spans="1:7" x14ac:dyDescent="0.2">
      <c r="A22" s="3" t="s">
        <v>10</v>
      </c>
      <c r="B22" s="22">
        <v>2187668</v>
      </c>
      <c r="C22" s="22">
        <v>2179568</v>
      </c>
      <c r="D22" s="22">
        <f t="shared" si="0"/>
        <v>8100</v>
      </c>
      <c r="E22" s="61">
        <f t="shared" si="1"/>
        <v>8100</v>
      </c>
      <c r="G22" s="11"/>
    </row>
    <row r="23" spans="1:7" x14ac:dyDescent="0.2">
      <c r="A23" s="3" t="s">
        <v>11</v>
      </c>
      <c r="B23" s="22">
        <v>1437758</v>
      </c>
      <c r="C23" s="22">
        <v>1429070</v>
      </c>
      <c r="D23" s="22">
        <f t="shared" si="0"/>
        <v>8688</v>
      </c>
      <c r="E23" s="61">
        <f t="shared" si="1"/>
        <v>8688</v>
      </c>
      <c r="G23" s="11"/>
    </row>
    <row r="24" spans="1:7" x14ac:dyDescent="0.2">
      <c r="A24" s="3" t="s">
        <v>40</v>
      </c>
      <c r="B24" s="22">
        <v>5426585</v>
      </c>
      <c r="C24" s="22">
        <v>5426585</v>
      </c>
      <c r="D24" s="22">
        <f t="shared" si="0"/>
        <v>0</v>
      </c>
      <c r="E24" s="61">
        <f t="shared" si="1"/>
        <v>0</v>
      </c>
      <c r="G24" s="11"/>
    </row>
    <row r="25" spans="1:7" x14ac:dyDescent="0.2">
      <c r="A25" s="3" t="s">
        <v>12</v>
      </c>
      <c r="B25" s="22">
        <v>37808039</v>
      </c>
      <c r="C25" s="22">
        <v>37808039</v>
      </c>
      <c r="D25" s="22">
        <f t="shared" si="0"/>
        <v>0</v>
      </c>
      <c r="E25" s="61">
        <f t="shared" si="1"/>
        <v>0</v>
      </c>
      <c r="G25" s="11"/>
    </row>
    <row r="26" spans="1:7" x14ac:dyDescent="0.2">
      <c r="A26" s="3" t="s">
        <v>13</v>
      </c>
      <c r="B26" s="22">
        <v>1733660</v>
      </c>
      <c r="C26" s="22">
        <v>1699764</v>
      </c>
      <c r="D26" s="22">
        <f t="shared" si="0"/>
        <v>33896</v>
      </c>
      <c r="E26" s="61">
        <f t="shared" si="1"/>
        <v>33896</v>
      </c>
      <c r="G26" s="11"/>
    </row>
    <row r="27" spans="1:7" x14ac:dyDescent="0.2">
      <c r="A27" s="3" t="s">
        <v>41</v>
      </c>
      <c r="B27" s="22">
        <v>3518623</v>
      </c>
      <c r="C27" s="22">
        <v>3518623</v>
      </c>
      <c r="D27" s="22">
        <f t="shared" si="0"/>
        <v>0</v>
      </c>
      <c r="E27" s="61">
        <f t="shared" si="1"/>
        <v>0</v>
      </c>
      <c r="G27" s="11"/>
    </row>
    <row r="28" spans="1:7" x14ac:dyDescent="0.2">
      <c r="A28" s="32" t="s">
        <v>51</v>
      </c>
      <c r="B28" s="22">
        <v>75166712</v>
      </c>
      <c r="C28" s="22">
        <v>75166712</v>
      </c>
      <c r="D28" s="22">
        <f t="shared" si="0"/>
        <v>0</v>
      </c>
      <c r="E28" s="61">
        <f t="shared" si="1"/>
        <v>0</v>
      </c>
      <c r="G28" s="11"/>
    </row>
    <row r="29" spans="1:7" x14ac:dyDescent="0.2">
      <c r="A29" s="3" t="s">
        <v>14</v>
      </c>
      <c r="B29" s="22">
        <v>21821911</v>
      </c>
      <c r="C29" s="22">
        <v>21821911</v>
      </c>
      <c r="D29" s="22">
        <f t="shared" si="0"/>
        <v>0</v>
      </c>
      <c r="E29" s="61">
        <f t="shared" si="1"/>
        <v>0</v>
      </c>
      <c r="G29" s="11"/>
    </row>
    <row r="30" spans="1:7" x14ac:dyDescent="0.2">
      <c r="A30" s="3" t="s">
        <v>15</v>
      </c>
      <c r="B30" s="22">
        <v>2262387</v>
      </c>
      <c r="C30" s="22">
        <v>2231756</v>
      </c>
      <c r="D30" s="22">
        <f t="shared" si="0"/>
        <v>30631</v>
      </c>
      <c r="E30" s="61">
        <f t="shared" si="1"/>
        <v>30631</v>
      </c>
      <c r="G30" s="11"/>
    </row>
    <row r="31" spans="1:7" x14ac:dyDescent="0.2">
      <c r="A31" s="3" t="s">
        <v>16</v>
      </c>
      <c r="B31" s="22">
        <v>25892583</v>
      </c>
      <c r="C31" s="22">
        <v>25963368</v>
      </c>
      <c r="D31" s="22">
        <f t="shared" si="0"/>
        <v>-70785</v>
      </c>
      <c r="E31" s="61">
        <f t="shared" si="1"/>
        <v>0</v>
      </c>
      <c r="G31" s="11"/>
    </row>
    <row r="32" spans="1:7" x14ac:dyDescent="0.2">
      <c r="A32" s="3" t="s">
        <v>42</v>
      </c>
      <c r="B32" s="22">
        <v>5686198</v>
      </c>
      <c r="C32" s="22">
        <v>5686198</v>
      </c>
      <c r="D32" s="22">
        <f t="shared" si="0"/>
        <v>0</v>
      </c>
      <c r="E32" s="61">
        <f t="shared" si="1"/>
        <v>0</v>
      </c>
      <c r="G32" s="11"/>
    </row>
    <row r="33" spans="1:7" x14ac:dyDescent="0.2">
      <c r="A33" s="32" t="s">
        <v>17</v>
      </c>
      <c r="B33" s="22">
        <v>8370287</v>
      </c>
      <c r="C33" s="22">
        <v>8352401</v>
      </c>
      <c r="D33" s="22">
        <f t="shared" si="0"/>
        <v>17886</v>
      </c>
      <c r="E33" s="61">
        <f t="shared" si="1"/>
        <v>17886</v>
      </c>
      <c r="G33" s="11"/>
    </row>
    <row r="34" spans="1:7" x14ac:dyDescent="0.2">
      <c r="A34" s="3" t="s">
        <v>43</v>
      </c>
      <c r="B34" s="22">
        <v>57770199</v>
      </c>
      <c r="C34" s="22">
        <v>57770199</v>
      </c>
      <c r="D34" s="22">
        <f t="shared" si="0"/>
        <v>0</v>
      </c>
      <c r="E34" s="61">
        <f t="shared" si="1"/>
        <v>0</v>
      </c>
      <c r="G34" s="11"/>
    </row>
    <row r="35" spans="1:7" x14ac:dyDescent="0.2">
      <c r="A35" s="3" t="s">
        <v>44</v>
      </c>
      <c r="B35" s="22">
        <v>29805876</v>
      </c>
      <c r="C35" s="22">
        <v>29805876</v>
      </c>
      <c r="D35" s="22">
        <f t="shared" si="0"/>
        <v>0</v>
      </c>
      <c r="E35" s="61">
        <f t="shared" si="1"/>
        <v>0</v>
      </c>
      <c r="G35" s="11"/>
    </row>
    <row r="36" spans="1:7" x14ac:dyDescent="0.2">
      <c r="A36" s="3" t="s">
        <v>18</v>
      </c>
      <c r="B36" s="22">
        <v>144272583</v>
      </c>
      <c r="C36" s="22">
        <v>144272583</v>
      </c>
      <c r="D36" s="22">
        <f t="shared" si="0"/>
        <v>0</v>
      </c>
      <c r="E36" s="61">
        <f t="shared" si="1"/>
        <v>0</v>
      </c>
      <c r="G36" s="11"/>
    </row>
    <row r="37" spans="1:7" x14ac:dyDescent="0.2">
      <c r="A37" s="3" t="s">
        <v>19</v>
      </c>
      <c r="B37" s="22">
        <v>6234520</v>
      </c>
      <c r="C37" s="22">
        <v>6235870</v>
      </c>
      <c r="D37" s="22">
        <f>B37-C37</f>
        <v>-1350</v>
      </c>
      <c r="E37" s="61">
        <f t="shared" si="1"/>
        <v>0</v>
      </c>
      <c r="G37" s="11"/>
    </row>
    <row r="38" spans="1:7" x14ac:dyDescent="0.2">
      <c r="A38" s="3" t="s">
        <v>20</v>
      </c>
      <c r="B38" s="22">
        <v>8609769</v>
      </c>
      <c r="C38" s="22">
        <v>8608684</v>
      </c>
      <c r="D38" s="22">
        <f t="shared" si="0"/>
        <v>1085</v>
      </c>
      <c r="E38" s="61">
        <f t="shared" si="1"/>
        <v>1085</v>
      </c>
      <c r="G38" s="11"/>
    </row>
    <row r="39" spans="1:7" x14ac:dyDescent="0.2">
      <c r="A39" s="3" t="s">
        <v>21</v>
      </c>
      <c r="B39" s="22">
        <v>15837673</v>
      </c>
      <c r="C39" s="22">
        <v>15836382</v>
      </c>
      <c r="D39" s="22">
        <f t="shared" si="0"/>
        <v>1291</v>
      </c>
      <c r="E39" s="61">
        <f t="shared" si="1"/>
        <v>1291</v>
      </c>
      <c r="G39" s="11"/>
    </row>
    <row r="40" spans="1:7" x14ac:dyDescent="0.2">
      <c r="A40" s="32" t="s">
        <v>22</v>
      </c>
      <c r="B40" s="22">
        <v>34800151</v>
      </c>
      <c r="C40" s="22">
        <v>34726048</v>
      </c>
      <c r="D40" s="22">
        <f t="shared" si="0"/>
        <v>74103</v>
      </c>
      <c r="E40" s="61">
        <f t="shared" si="1"/>
        <v>74103</v>
      </c>
      <c r="G40" s="11"/>
    </row>
    <row r="41" spans="1:7" x14ac:dyDescent="0.2">
      <c r="A41" s="3" t="s">
        <v>23</v>
      </c>
      <c r="B41" s="22">
        <v>444552</v>
      </c>
      <c r="C41" s="22">
        <v>444552</v>
      </c>
      <c r="D41" s="22">
        <f t="shared" si="0"/>
        <v>0</v>
      </c>
      <c r="E41" s="61">
        <f t="shared" si="1"/>
        <v>0</v>
      </c>
      <c r="G41" s="11"/>
    </row>
    <row r="42" spans="1:7" x14ac:dyDescent="0.2">
      <c r="A42" s="3" t="s">
        <v>24</v>
      </c>
      <c r="B42" s="22">
        <v>5796463</v>
      </c>
      <c r="C42" s="22">
        <v>5796463</v>
      </c>
      <c r="D42" s="22">
        <f t="shared" si="0"/>
        <v>0</v>
      </c>
      <c r="E42" s="61">
        <f t="shared" si="1"/>
        <v>0</v>
      </c>
      <c r="G42" s="11"/>
    </row>
    <row r="43" spans="1:7" x14ac:dyDescent="0.2">
      <c r="A43" s="3" t="s">
        <v>45</v>
      </c>
      <c r="B43" s="22">
        <v>1567194</v>
      </c>
      <c r="C43" s="22">
        <v>1567194</v>
      </c>
      <c r="D43" s="22">
        <f t="shared" si="0"/>
        <v>0</v>
      </c>
      <c r="E43" s="61">
        <f t="shared" si="1"/>
        <v>0</v>
      </c>
      <c r="G43" s="11"/>
    </row>
    <row r="44" spans="1:7" x14ac:dyDescent="0.2">
      <c r="A44" s="32" t="s">
        <v>76</v>
      </c>
      <c r="B44" s="22">
        <v>3710567</v>
      </c>
      <c r="C44" s="22">
        <v>3710567</v>
      </c>
      <c r="D44" s="22">
        <f t="shared" si="0"/>
        <v>0</v>
      </c>
      <c r="E44" s="61">
        <f t="shared" si="1"/>
        <v>0</v>
      </c>
      <c r="G44" s="11"/>
    </row>
    <row r="45" spans="1:7" x14ac:dyDescent="0.2">
      <c r="A45" s="3" t="s">
        <v>25</v>
      </c>
      <c r="B45" s="22">
        <v>13459981</v>
      </c>
      <c r="C45" s="22">
        <v>13459980</v>
      </c>
      <c r="D45" s="22">
        <f t="shared" si="0"/>
        <v>1</v>
      </c>
      <c r="E45" s="61">
        <f t="shared" si="1"/>
        <v>0</v>
      </c>
      <c r="G45" s="11"/>
    </row>
    <row r="46" spans="1:7" x14ac:dyDescent="0.2">
      <c r="A46" s="3" t="s">
        <v>26</v>
      </c>
      <c r="B46" s="22">
        <v>710560</v>
      </c>
      <c r="C46" s="22">
        <v>710560</v>
      </c>
      <c r="D46" s="22">
        <f t="shared" si="0"/>
        <v>0</v>
      </c>
      <c r="E46" s="61">
        <f t="shared" si="1"/>
        <v>0</v>
      </c>
      <c r="G46" s="11"/>
    </row>
    <row r="47" spans="1:7" x14ac:dyDescent="0.2">
      <c r="A47" s="3" t="s">
        <v>46</v>
      </c>
      <c r="B47" s="22">
        <v>5160479</v>
      </c>
      <c r="C47" s="22">
        <v>5160479</v>
      </c>
      <c r="D47" s="22">
        <f t="shared" si="0"/>
        <v>0</v>
      </c>
      <c r="E47" s="61">
        <f t="shared" si="1"/>
        <v>0</v>
      </c>
      <c r="G47" s="11"/>
    </row>
    <row r="48" spans="1:7" x14ac:dyDescent="0.2">
      <c r="A48" s="3" t="s">
        <v>47</v>
      </c>
      <c r="B48" s="22">
        <v>9215012</v>
      </c>
      <c r="C48" s="22">
        <v>9215012</v>
      </c>
      <c r="D48" s="22">
        <f t="shared" si="0"/>
        <v>0</v>
      </c>
      <c r="E48" s="61">
        <f t="shared" si="1"/>
        <v>0</v>
      </c>
      <c r="G48" s="11"/>
    </row>
    <row r="49" spans="1:7" x14ac:dyDescent="0.2">
      <c r="A49" s="3" t="s">
        <v>27</v>
      </c>
      <c r="B49" s="22">
        <v>1041274</v>
      </c>
      <c r="C49" s="22">
        <v>973241</v>
      </c>
      <c r="D49" s="22">
        <f t="shared" si="0"/>
        <v>68033</v>
      </c>
      <c r="E49" s="61">
        <f t="shared" si="1"/>
        <v>68033</v>
      </c>
      <c r="G49" s="11"/>
    </row>
    <row r="50" spans="1:7" x14ac:dyDescent="0.2">
      <c r="A50" s="3" t="s">
        <v>28</v>
      </c>
      <c r="B50" s="22">
        <v>4340396</v>
      </c>
      <c r="C50" s="22">
        <v>4340432</v>
      </c>
      <c r="D50" s="22">
        <f t="shared" si="0"/>
        <v>-36</v>
      </c>
      <c r="E50" s="61">
        <f t="shared" si="1"/>
        <v>0</v>
      </c>
      <c r="G50" s="11"/>
    </row>
    <row r="51" spans="1:7" x14ac:dyDescent="0.2">
      <c r="A51" s="3" t="s">
        <v>29</v>
      </c>
      <c r="B51" s="22">
        <v>4248553</v>
      </c>
      <c r="C51" s="22">
        <v>4248555</v>
      </c>
      <c r="D51" s="22">
        <f t="shared" si="0"/>
        <v>-2</v>
      </c>
      <c r="E51" s="61">
        <f t="shared" si="1"/>
        <v>0</v>
      </c>
      <c r="G51" s="11"/>
    </row>
    <row r="52" spans="1:7" x14ac:dyDescent="0.2">
      <c r="A52" s="3" t="s">
        <v>30</v>
      </c>
      <c r="B52" s="22">
        <v>3614643</v>
      </c>
      <c r="C52" s="22">
        <v>3614625</v>
      </c>
      <c r="D52" s="22">
        <f t="shared" si="0"/>
        <v>18</v>
      </c>
      <c r="E52" s="61">
        <f t="shared" si="1"/>
        <v>18</v>
      </c>
      <c r="G52" s="11"/>
    </row>
    <row r="53" spans="1:7" x14ac:dyDescent="0.2">
      <c r="A53" s="3" t="s">
        <v>31</v>
      </c>
      <c r="B53" s="22">
        <v>1427442</v>
      </c>
      <c r="C53" s="22">
        <v>1421683</v>
      </c>
      <c r="D53" s="22">
        <f t="shared" si="0"/>
        <v>5759</v>
      </c>
      <c r="E53" s="61">
        <f t="shared" si="1"/>
        <v>5759</v>
      </c>
    </row>
    <row r="54" spans="1:7" x14ac:dyDescent="0.2">
      <c r="A54" s="3" t="s">
        <v>48</v>
      </c>
      <c r="B54" s="22">
        <v>7155173</v>
      </c>
      <c r="C54" s="22">
        <v>7155173</v>
      </c>
      <c r="D54" s="22">
        <f t="shared" si="0"/>
        <v>0</v>
      </c>
      <c r="E54" s="61">
        <f t="shared" si="1"/>
        <v>0</v>
      </c>
      <c r="G54" s="11"/>
    </row>
    <row r="55" spans="1:7" x14ac:dyDescent="0.2">
      <c r="A55" s="3" t="s">
        <v>49</v>
      </c>
      <c r="B55" s="22">
        <v>12546229</v>
      </c>
      <c r="C55" s="22">
        <v>12546229</v>
      </c>
      <c r="D55" s="22">
        <f t="shared" si="0"/>
        <v>0</v>
      </c>
      <c r="E55" s="61">
        <f t="shared" si="1"/>
        <v>0</v>
      </c>
      <c r="G55" s="11"/>
    </row>
    <row r="56" spans="1:7" x14ac:dyDescent="0.2">
      <c r="A56" s="3" t="s">
        <v>50</v>
      </c>
      <c r="B56" s="22">
        <v>6299667</v>
      </c>
      <c r="C56" s="22">
        <v>6299667</v>
      </c>
      <c r="D56" s="22">
        <f t="shared" si="0"/>
        <v>0</v>
      </c>
      <c r="E56" s="61">
        <f t="shared" si="1"/>
        <v>0</v>
      </c>
      <c r="G56" s="11"/>
    </row>
    <row r="57" spans="1:7" x14ac:dyDescent="0.2">
      <c r="A57" s="32" t="s">
        <v>110</v>
      </c>
      <c r="B57" s="22">
        <v>3914861</v>
      </c>
      <c r="C57" s="22">
        <v>3914861</v>
      </c>
      <c r="D57" s="22">
        <f t="shared" si="0"/>
        <v>0</v>
      </c>
      <c r="E57" s="61">
        <f t="shared" si="1"/>
        <v>0</v>
      </c>
      <c r="G57" s="11"/>
    </row>
    <row r="58" spans="1:7" ht="13.5" thickBot="1" x14ac:dyDescent="0.25">
      <c r="A58" s="16" t="s">
        <v>52</v>
      </c>
      <c r="B58" s="24">
        <f>SUM(B4:B57)</f>
        <v>1122364711</v>
      </c>
      <c r="C58" s="24">
        <f>SUM(C4:C57)</f>
        <v>1122281362</v>
      </c>
      <c r="D58" s="24">
        <f>SUM(D4:D57)</f>
        <v>83349</v>
      </c>
      <c r="E58" s="62">
        <f>SUM(E4:E57)</f>
        <v>301557</v>
      </c>
    </row>
    <row r="59" spans="1:7" ht="13.5" thickTop="1" x14ac:dyDescent="0.2">
      <c r="A59" s="82" t="s">
        <v>100</v>
      </c>
    </row>
  </sheetData>
  <mergeCells count="1">
    <mergeCell ref="A1:E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activeCell="A3" sqref="A3"/>
    </sheetView>
  </sheetViews>
  <sheetFormatPr defaultRowHeight="12.75" x14ac:dyDescent="0.2"/>
  <cols>
    <col min="1" max="1" width="25.7109375" style="7" customWidth="1"/>
    <col min="2" max="2" width="14.7109375" style="36" customWidth="1"/>
    <col min="3" max="3" width="14.7109375" style="7" customWidth="1"/>
    <col min="4" max="4" width="16.5703125" style="63" customWidth="1"/>
    <col min="5" max="5" width="12.85546875" style="45" bestFit="1" customWidth="1"/>
    <col min="6" max="6" width="14" style="7" bestFit="1" customWidth="1"/>
    <col min="7" max="16" width="9.140625" style="7"/>
  </cols>
  <sheetData>
    <row r="1" spans="1:18" ht="40.5" customHeight="1" x14ac:dyDescent="0.2">
      <c r="A1" s="87" t="s">
        <v>129</v>
      </c>
      <c r="B1" s="88"/>
      <c r="C1" s="88"/>
      <c r="D1" s="88"/>
    </row>
    <row r="2" spans="1:18" x14ac:dyDescent="0.2">
      <c r="A2" s="2"/>
      <c r="B2" s="44" t="s">
        <v>79</v>
      </c>
      <c r="C2" s="44" t="s">
        <v>80</v>
      </c>
      <c r="D2" s="44" t="s">
        <v>81</v>
      </c>
    </row>
    <row r="3" spans="1:18" ht="39" thickBot="1" x14ac:dyDescent="0.25">
      <c r="A3" s="72" t="s">
        <v>86</v>
      </c>
      <c r="B3" s="73" t="s">
        <v>97</v>
      </c>
      <c r="C3" s="73" t="s">
        <v>98</v>
      </c>
      <c r="D3" s="74" t="s">
        <v>99</v>
      </c>
      <c r="R3" s="13"/>
    </row>
    <row r="4" spans="1:18" ht="13.5" thickTop="1" x14ac:dyDescent="0.2">
      <c r="A4" s="8" t="s">
        <v>32</v>
      </c>
      <c r="B4" s="22">
        <v>283302</v>
      </c>
      <c r="C4" s="22">
        <v>0</v>
      </c>
      <c r="D4" s="61">
        <f>B4-C4</f>
        <v>283302</v>
      </c>
      <c r="F4" s="11"/>
    </row>
    <row r="5" spans="1:18" s="7" customFormat="1" x14ac:dyDescent="0.2">
      <c r="A5" s="3" t="s">
        <v>33</v>
      </c>
      <c r="B5" s="65">
        <v>24784</v>
      </c>
      <c r="C5" s="22">
        <v>0</v>
      </c>
      <c r="D5" s="61">
        <f t="shared" ref="D5:D57" si="0">B5-C5</f>
        <v>24784</v>
      </c>
      <c r="E5" s="45"/>
      <c r="F5" s="11"/>
    </row>
    <row r="6" spans="1:18" s="7" customFormat="1" x14ac:dyDescent="0.2">
      <c r="A6" s="3" t="s">
        <v>0</v>
      </c>
      <c r="B6" s="65">
        <v>228089</v>
      </c>
      <c r="C6" s="22">
        <v>0</v>
      </c>
      <c r="D6" s="61">
        <f t="shared" si="0"/>
        <v>228089</v>
      </c>
      <c r="E6" s="45"/>
      <c r="F6" s="11"/>
    </row>
    <row r="7" spans="1:18" s="7" customFormat="1" x14ac:dyDescent="0.2">
      <c r="A7" s="3" t="s">
        <v>1</v>
      </c>
      <c r="B7" s="65">
        <v>8867931</v>
      </c>
      <c r="C7" s="22">
        <v>45495</v>
      </c>
      <c r="D7" s="61">
        <f t="shared" si="0"/>
        <v>8822436</v>
      </c>
      <c r="E7" s="45"/>
      <c r="F7" s="11"/>
    </row>
    <row r="8" spans="1:18" s="7" customFormat="1" x14ac:dyDescent="0.2">
      <c r="A8" s="3" t="s">
        <v>34</v>
      </c>
      <c r="B8" s="65">
        <v>1401502</v>
      </c>
      <c r="C8" s="22">
        <v>0</v>
      </c>
      <c r="D8" s="61">
        <f t="shared" si="0"/>
        <v>1401502</v>
      </c>
      <c r="E8" s="45"/>
      <c r="F8" s="11"/>
    </row>
    <row r="9" spans="1:18" s="7" customFormat="1" x14ac:dyDescent="0.2">
      <c r="A9" s="3" t="s">
        <v>35</v>
      </c>
      <c r="B9" s="65">
        <v>9703645</v>
      </c>
      <c r="C9" s="22">
        <v>0</v>
      </c>
      <c r="D9" s="61">
        <f t="shared" si="0"/>
        <v>9703645</v>
      </c>
      <c r="E9" s="45"/>
      <c r="F9" s="11"/>
    </row>
    <row r="10" spans="1:18" s="7" customFormat="1" x14ac:dyDescent="0.2">
      <c r="A10" s="3" t="s">
        <v>2</v>
      </c>
      <c r="B10" s="65">
        <v>54697</v>
      </c>
      <c r="C10" s="22">
        <v>433</v>
      </c>
      <c r="D10" s="61">
        <f t="shared" si="0"/>
        <v>54264</v>
      </c>
      <c r="E10" s="45"/>
      <c r="F10" s="11"/>
    </row>
    <row r="11" spans="1:18" s="7" customFormat="1" x14ac:dyDescent="0.2">
      <c r="A11" s="3" t="s">
        <v>36</v>
      </c>
      <c r="B11" s="65">
        <v>180084</v>
      </c>
      <c r="C11" s="22">
        <v>0</v>
      </c>
      <c r="D11" s="61">
        <f t="shared" si="0"/>
        <v>180084</v>
      </c>
      <c r="E11" s="45"/>
      <c r="F11" s="11"/>
    </row>
    <row r="12" spans="1:18" x14ac:dyDescent="0.2">
      <c r="A12" s="3" t="s">
        <v>37</v>
      </c>
      <c r="B12" s="65">
        <v>72961</v>
      </c>
      <c r="C12" s="22">
        <v>0</v>
      </c>
      <c r="D12" s="61">
        <f t="shared" si="0"/>
        <v>72961</v>
      </c>
      <c r="F12" s="11"/>
    </row>
    <row r="13" spans="1:18" x14ac:dyDescent="0.2">
      <c r="A13" s="3" t="s">
        <v>38</v>
      </c>
      <c r="B13" s="65">
        <v>295361</v>
      </c>
      <c r="C13" s="22">
        <v>0</v>
      </c>
      <c r="D13" s="61">
        <f t="shared" si="0"/>
        <v>295361</v>
      </c>
      <c r="F13" s="11"/>
    </row>
    <row r="14" spans="1:18" x14ac:dyDescent="0.2">
      <c r="A14" s="3" t="s">
        <v>3</v>
      </c>
      <c r="B14" s="65">
        <v>9584</v>
      </c>
      <c r="C14" s="22">
        <v>0</v>
      </c>
      <c r="D14" s="61">
        <f t="shared" si="0"/>
        <v>9584</v>
      </c>
      <c r="F14" s="11"/>
    </row>
    <row r="15" spans="1:18" x14ac:dyDescent="0.2">
      <c r="A15" s="3" t="s">
        <v>4</v>
      </c>
      <c r="B15" s="65">
        <v>217243</v>
      </c>
      <c r="C15" s="22">
        <v>2076</v>
      </c>
      <c r="D15" s="61">
        <f t="shared" si="0"/>
        <v>215167</v>
      </c>
      <c r="F15" s="11"/>
    </row>
    <row r="16" spans="1:18" x14ac:dyDescent="0.2">
      <c r="A16" s="3" t="s">
        <v>39</v>
      </c>
      <c r="B16" s="65">
        <v>382505</v>
      </c>
      <c r="C16" s="22">
        <v>0</v>
      </c>
      <c r="D16" s="61">
        <f t="shared" si="0"/>
        <v>382505</v>
      </c>
      <c r="F16" s="11"/>
    </row>
    <row r="17" spans="1:6" x14ac:dyDescent="0.2">
      <c r="A17" s="9" t="s">
        <v>5</v>
      </c>
      <c r="B17" s="65">
        <v>1856</v>
      </c>
      <c r="C17" s="22">
        <v>21</v>
      </c>
      <c r="D17" s="61">
        <f t="shared" si="0"/>
        <v>1835</v>
      </c>
      <c r="F17" s="11"/>
    </row>
    <row r="18" spans="1:6" x14ac:dyDescent="0.2">
      <c r="A18" s="3" t="s">
        <v>6</v>
      </c>
      <c r="B18" s="65">
        <v>232176</v>
      </c>
      <c r="C18" s="22">
        <v>2733</v>
      </c>
      <c r="D18" s="61">
        <f t="shared" si="0"/>
        <v>229443</v>
      </c>
      <c r="F18" s="11"/>
    </row>
    <row r="19" spans="1:6" x14ac:dyDescent="0.2">
      <c r="A19" s="3" t="s">
        <v>7</v>
      </c>
      <c r="B19" s="65">
        <v>6801255</v>
      </c>
      <c r="C19" s="22">
        <v>0</v>
      </c>
      <c r="D19" s="61">
        <f t="shared" si="0"/>
        <v>6801255</v>
      </c>
      <c r="F19" s="11"/>
    </row>
    <row r="20" spans="1:6" x14ac:dyDescent="0.2">
      <c r="A20" s="3" t="s">
        <v>8</v>
      </c>
      <c r="B20" s="65">
        <v>9848</v>
      </c>
      <c r="C20" s="22">
        <v>1309</v>
      </c>
      <c r="D20" s="61">
        <f t="shared" si="0"/>
        <v>8539</v>
      </c>
      <c r="F20" s="11"/>
    </row>
    <row r="21" spans="1:6" x14ac:dyDescent="0.2">
      <c r="A21" s="3" t="s">
        <v>9</v>
      </c>
      <c r="B21" s="65">
        <v>0</v>
      </c>
      <c r="C21" s="22">
        <v>0</v>
      </c>
      <c r="D21" s="61">
        <f t="shared" si="0"/>
        <v>0</v>
      </c>
      <c r="F21" s="11"/>
    </row>
    <row r="22" spans="1:6" x14ac:dyDescent="0.2">
      <c r="A22" s="3" t="s">
        <v>10</v>
      </c>
      <c r="B22" s="65">
        <v>40619</v>
      </c>
      <c r="C22" s="22">
        <v>8100</v>
      </c>
      <c r="D22" s="61">
        <f t="shared" si="0"/>
        <v>32519</v>
      </c>
      <c r="F22" s="11"/>
    </row>
    <row r="23" spans="1:6" x14ac:dyDescent="0.2">
      <c r="A23" s="3" t="s">
        <v>11</v>
      </c>
      <c r="B23" s="65">
        <v>28299</v>
      </c>
      <c r="C23" s="22">
        <v>8688</v>
      </c>
      <c r="D23" s="61">
        <f t="shared" si="0"/>
        <v>19611</v>
      </c>
      <c r="F23" s="11"/>
    </row>
    <row r="24" spans="1:6" x14ac:dyDescent="0.2">
      <c r="A24" s="3" t="s">
        <v>40</v>
      </c>
      <c r="B24" s="65">
        <v>245606</v>
      </c>
      <c r="C24" s="22">
        <v>0</v>
      </c>
      <c r="D24" s="61">
        <f t="shared" si="0"/>
        <v>245606</v>
      </c>
      <c r="F24" s="11"/>
    </row>
    <row r="25" spans="1:6" x14ac:dyDescent="0.2">
      <c r="A25" s="3" t="s">
        <v>12</v>
      </c>
      <c r="B25" s="65">
        <v>0</v>
      </c>
      <c r="C25" s="22">
        <v>0</v>
      </c>
      <c r="D25" s="61">
        <f t="shared" si="0"/>
        <v>0</v>
      </c>
      <c r="F25" s="11"/>
    </row>
    <row r="26" spans="1:6" x14ac:dyDescent="0.2">
      <c r="A26" s="3" t="s">
        <v>13</v>
      </c>
      <c r="B26" s="65">
        <v>166189</v>
      </c>
      <c r="C26" s="22">
        <v>33896</v>
      </c>
      <c r="D26" s="61">
        <f t="shared" si="0"/>
        <v>132293</v>
      </c>
      <c r="F26" s="11"/>
    </row>
    <row r="27" spans="1:6" x14ac:dyDescent="0.2">
      <c r="A27" s="3" t="s">
        <v>41</v>
      </c>
      <c r="B27" s="65">
        <v>1835162</v>
      </c>
      <c r="C27" s="22">
        <v>0</v>
      </c>
      <c r="D27" s="61">
        <f t="shared" si="0"/>
        <v>1835162</v>
      </c>
      <c r="F27" s="11"/>
    </row>
    <row r="28" spans="1:6" x14ac:dyDescent="0.2">
      <c r="A28" s="9" t="s">
        <v>51</v>
      </c>
      <c r="B28" s="65">
        <v>0</v>
      </c>
      <c r="C28" s="22">
        <v>0</v>
      </c>
      <c r="D28" s="61">
        <f t="shared" si="0"/>
        <v>0</v>
      </c>
      <c r="F28" s="11"/>
    </row>
    <row r="29" spans="1:6" x14ac:dyDescent="0.2">
      <c r="A29" s="3" t="s">
        <v>14</v>
      </c>
      <c r="B29" s="65">
        <v>0</v>
      </c>
      <c r="C29" s="22">
        <v>0</v>
      </c>
      <c r="D29" s="61">
        <f t="shared" si="0"/>
        <v>0</v>
      </c>
      <c r="F29" s="11"/>
    </row>
    <row r="30" spans="1:6" x14ac:dyDescent="0.2">
      <c r="A30" s="3" t="s">
        <v>15</v>
      </c>
      <c r="B30" s="65">
        <v>248572</v>
      </c>
      <c r="C30" s="22">
        <v>30631</v>
      </c>
      <c r="D30" s="61">
        <f t="shared" si="0"/>
        <v>217941</v>
      </c>
      <c r="F30" s="11"/>
    </row>
    <row r="31" spans="1:6" x14ac:dyDescent="0.2">
      <c r="A31" s="3" t="s">
        <v>16</v>
      </c>
      <c r="B31" s="65">
        <v>520155</v>
      </c>
      <c r="C31" s="22">
        <v>0</v>
      </c>
      <c r="D31" s="61">
        <f t="shared" si="0"/>
        <v>520155</v>
      </c>
      <c r="F31" s="11"/>
    </row>
    <row r="32" spans="1:6" x14ac:dyDescent="0.2">
      <c r="A32" s="3" t="s">
        <v>42</v>
      </c>
      <c r="B32" s="65">
        <v>1703337</v>
      </c>
      <c r="C32" s="22">
        <v>0</v>
      </c>
      <c r="D32" s="61">
        <f t="shared" si="0"/>
        <v>1703337</v>
      </c>
      <c r="F32" s="11"/>
    </row>
    <row r="33" spans="1:6" x14ac:dyDescent="0.2">
      <c r="A33" s="9" t="s">
        <v>17</v>
      </c>
      <c r="B33" s="65">
        <v>415810</v>
      </c>
      <c r="C33" s="22">
        <v>17886</v>
      </c>
      <c r="D33" s="61">
        <f t="shared" si="0"/>
        <v>397924</v>
      </c>
      <c r="F33" s="11"/>
    </row>
    <row r="34" spans="1:6" x14ac:dyDescent="0.2">
      <c r="A34" s="3" t="s">
        <v>43</v>
      </c>
      <c r="B34" s="65">
        <v>15860399</v>
      </c>
      <c r="C34" s="22">
        <v>0</v>
      </c>
      <c r="D34" s="61">
        <f t="shared" si="0"/>
        <v>15860399</v>
      </c>
      <c r="F34" s="11"/>
    </row>
    <row r="35" spans="1:6" x14ac:dyDescent="0.2">
      <c r="A35" s="3" t="s">
        <v>44</v>
      </c>
      <c r="B35" s="65">
        <v>9873656</v>
      </c>
      <c r="C35" s="22">
        <v>0</v>
      </c>
      <c r="D35" s="61">
        <f t="shared" si="0"/>
        <v>9873656</v>
      </c>
      <c r="F35" s="11"/>
    </row>
    <row r="36" spans="1:6" x14ac:dyDescent="0.2">
      <c r="A36" s="3" t="s">
        <v>18</v>
      </c>
      <c r="B36" s="65">
        <v>0</v>
      </c>
      <c r="C36" s="22">
        <v>0</v>
      </c>
      <c r="D36" s="61">
        <f t="shared" si="0"/>
        <v>0</v>
      </c>
      <c r="F36" s="11"/>
    </row>
    <row r="37" spans="1:6" x14ac:dyDescent="0.2">
      <c r="A37" s="3" t="s">
        <v>19</v>
      </c>
      <c r="B37" s="65">
        <v>2664</v>
      </c>
      <c r="C37" s="22">
        <v>0</v>
      </c>
      <c r="D37" s="61">
        <f t="shared" si="0"/>
        <v>2664</v>
      </c>
      <c r="F37" s="11"/>
    </row>
    <row r="38" spans="1:6" x14ac:dyDescent="0.2">
      <c r="A38" s="3" t="s">
        <v>20</v>
      </c>
      <c r="B38" s="65">
        <v>26741</v>
      </c>
      <c r="C38" s="22">
        <v>1085</v>
      </c>
      <c r="D38" s="61">
        <f t="shared" si="0"/>
        <v>25656</v>
      </c>
      <c r="F38" s="11"/>
    </row>
    <row r="39" spans="1:6" x14ac:dyDescent="0.2">
      <c r="A39" s="3" t="s">
        <v>21</v>
      </c>
      <c r="B39" s="65">
        <v>1168082</v>
      </c>
      <c r="C39" s="22">
        <v>1291</v>
      </c>
      <c r="D39" s="61">
        <f t="shared" si="0"/>
        <v>1166791</v>
      </c>
      <c r="F39" s="11"/>
    </row>
    <row r="40" spans="1:6" x14ac:dyDescent="0.2">
      <c r="A40" s="9" t="s">
        <v>22</v>
      </c>
      <c r="B40" s="65">
        <v>1206765</v>
      </c>
      <c r="C40" s="22">
        <v>74103</v>
      </c>
      <c r="D40" s="61">
        <f t="shared" si="0"/>
        <v>1132662</v>
      </c>
      <c r="F40" s="11"/>
    </row>
    <row r="41" spans="1:6" x14ac:dyDescent="0.2">
      <c r="A41" s="3" t="s">
        <v>23</v>
      </c>
      <c r="B41" s="65">
        <v>0</v>
      </c>
      <c r="C41" s="22">
        <v>0</v>
      </c>
      <c r="D41" s="61">
        <f t="shared" si="0"/>
        <v>0</v>
      </c>
      <c r="F41" s="11"/>
    </row>
    <row r="42" spans="1:6" x14ac:dyDescent="0.2">
      <c r="A42" s="3" t="s">
        <v>24</v>
      </c>
      <c r="B42" s="65">
        <v>0</v>
      </c>
      <c r="C42" s="22">
        <v>0</v>
      </c>
      <c r="D42" s="61">
        <f t="shared" si="0"/>
        <v>0</v>
      </c>
      <c r="F42" s="11"/>
    </row>
    <row r="43" spans="1:6" x14ac:dyDescent="0.2">
      <c r="A43" s="3" t="s">
        <v>45</v>
      </c>
      <c r="B43" s="65">
        <v>440988</v>
      </c>
      <c r="C43" s="22">
        <v>0</v>
      </c>
      <c r="D43" s="61">
        <f t="shared" si="0"/>
        <v>440988</v>
      </c>
      <c r="F43" s="11"/>
    </row>
    <row r="44" spans="1:6" x14ac:dyDescent="0.2">
      <c r="A44" s="9" t="s">
        <v>76</v>
      </c>
      <c r="B44" s="65">
        <v>0</v>
      </c>
      <c r="C44" s="22">
        <v>0</v>
      </c>
      <c r="D44" s="61">
        <f t="shared" si="0"/>
        <v>0</v>
      </c>
      <c r="F44" s="11"/>
    </row>
    <row r="45" spans="1:6" x14ac:dyDescent="0.2">
      <c r="A45" s="3" t="s">
        <v>25</v>
      </c>
      <c r="B45" s="65">
        <v>6872</v>
      </c>
      <c r="C45" s="22">
        <v>0</v>
      </c>
      <c r="D45" s="61">
        <f t="shared" si="0"/>
        <v>6872</v>
      </c>
      <c r="F45" s="11"/>
    </row>
    <row r="46" spans="1:6" x14ac:dyDescent="0.2">
      <c r="A46" s="3" t="s">
        <v>26</v>
      </c>
      <c r="B46" s="65">
        <v>0</v>
      </c>
      <c r="C46" s="22">
        <v>0</v>
      </c>
      <c r="D46" s="61">
        <f t="shared" si="0"/>
        <v>0</v>
      </c>
      <c r="F46" s="11"/>
    </row>
    <row r="47" spans="1:6" x14ac:dyDescent="0.2">
      <c r="A47" s="3" t="s">
        <v>46</v>
      </c>
      <c r="B47" s="65">
        <v>154</v>
      </c>
      <c r="C47" s="22">
        <v>0</v>
      </c>
      <c r="D47" s="61">
        <f t="shared" si="0"/>
        <v>154</v>
      </c>
      <c r="F47" s="11"/>
    </row>
    <row r="48" spans="1:6" x14ac:dyDescent="0.2">
      <c r="A48" s="3" t="s">
        <v>47</v>
      </c>
      <c r="B48" s="65">
        <v>3532181</v>
      </c>
      <c r="C48" s="22">
        <v>0</v>
      </c>
      <c r="D48" s="61">
        <f t="shared" si="0"/>
        <v>3532181</v>
      </c>
      <c r="F48" s="11"/>
    </row>
    <row r="49" spans="1:6" x14ac:dyDescent="0.2">
      <c r="A49" s="3" t="s">
        <v>27</v>
      </c>
      <c r="B49" s="65">
        <v>146622</v>
      </c>
      <c r="C49" s="22">
        <v>68033</v>
      </c>
      <c r="D49" s="61">
        <f t="shared" si="0"/>
        <v>78589</v>
      </c>
      <c r="F49" s="11"/>
    </row>
    <row r="50" spans="1:6" x14ac:dyDescent="0.2">
      <c r="A50" s="3" t="s">
        <v>28</v>
      </c>
      <c r="B50" s="65">
        <v>12122</v>
      </c>
      <c r="C50" s="22">
        <v>0</v>
      </c>
      <c r="D50" s="61">
        <f t="shared" si="0"/>
        <v>12122</v>
      </c>
      <c r="F50" s="11"/>
    </row>
    <row r="51" spans="1:6" x14ac:dyDescent="0.2">
      <c r="A51" s="3" t="s">
        <v>29</v>
      </c>
      <c r="B51" s="65">
        <v>1906</v>
      </c>
      <c r="C51" s="22">
        <v>0</v>
      </c>
      <c r="D51" s="61">
        <f t="shared" si="0"/>
        <v>1906</v>
      </c>
      <c r="F51" s="11"/>
    </row>
    <row r="52" spans="1:6" x14ac:dyDescent="0.2">
      <c r="A52" s="3" t="s">
        <v>30</v>
      </c>
      <c r="B52" s="65">
        <v>434</v>
      </c>
      <c r="C52" s="22">
        <v>18</v>
      </c>
      <c r="D52" s="61">
        <f t="shared" si="0"/>
        <v>416</v>
      </c>
      <c r="F52" s="11"/>
    </row>
    <row r="53" spans="1:6" x14ac:dyDescent="0.2">
      <c r="A53" s="3" t="s">
        <v>31</v>
      </c>
      <c r="B53" s="65">
        <v>67932</v>
      </c>
      <c r="C53" s="22">
        <v>5759</v>
      </c>
      <c r="D53" s="61">
        <f t="shared" si="0"/>
        <v>62173</v>
      </c>
      <c r="F53" s="11"/>
    </row>
    <row r="54" spans="1:6" x14ac:dyDescent="0.2">
      <c r="A54" s="3" t="s">
        <v>48</v>
      </c>
      <c r="B54" s="65">
        <v>511529</v>
      </c>
      <c r="C54" s="22">
        <v>0</v>
      </c>
      <c r="D54" s="61">
        <f t="shared" si="0"/>
        <v>511529</v>
      </c>
      <c r="F54" s="11"/>
    </row>
    <row r="55" spans="1:6" x14ac:dyDescent="0.2">
      <c r="A55" s="3" t="s">
        <v>49</v>
      </c>
      <c r="B55" s="65">
        <v>967531</v>
      </c>
      <c r="C55" s="22">
        <v>0</v>
      </c>
      <c r="D55" s="61">
        <f t="shared" si="0"/>
        <v>967531</v>
      </c>
      <c r="F55" s="11"/>
    </row>
    <row r="56" spans="1:6" x14ac:dyDescent="0.2">
      <c r="A56" s="32" t="s">
        <v>50</v>
      </c>
      <c r="B56" s="65">
        <v>2673242</v>
      </c>
      <c r="C56" s="22">
        <v>0</v>
      </c>
      <c r="D56" s="61">
        <f t="shared" si="0"/>
        <v>2673242</v>
      </c>
      <c r="F56" s="11"/>
    </row>
    <row r="57" spans="1:6" x14ac:dyDescent="0.2">
      <c r="A57" s="9" t="s">
        <v>110</v>
      </c>
      <c r="B57" s="65">
        <v>0</v>
      </c>
      <c r="C57" s="22">
        <v>0</v>
      </c>
      <c r="D57" s="61">
        <f t="shared" si="0"/>
        <v>0</v>
      </c>
      <c r="F57" s="11"/>
    </row>
    <row r="58" spans="1:6" ht="13.5" thickBot="1" x14ac:dyDescent="0.25">
      <c r="A58" s="16" t="s">
        <v>52</v>
      </c>
      <c r="B58" s="23">
        <v>84935442</v>
      </c>
      <c r="C58" s="23">
        <f>SUM(C4:C57)</f>
        <v>301557</v>
      </c>
      <c r="D58" s="64">
        <f>SUM(D4:D57)</f>
        <v>70168835</v>
      </c>
    </row>
    <row r="59" spans="1:6" ht="13.5" thickTop="1" x14ac:dyDescent="0.2">
      <c r="A59" s="82" t="s">
        <v>100</v>
      </c>
    </row>
  </sheetData>
  <mergeCells count="1">
    <mergeCell ref="A1:D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2014 Disparity </vt:lpstr>
      <vt:lpstr>ATTACHMENT A Adj State Owes </vt:lpstr>
      <vt:lpstr>Attachment B Audited Local Adj.</vt:lpstr>
      <vt:lpstr>'2014 Disparity '!Print_Area</vt:lpstr>
      <vt:lpstr>'ATTACHMENT A Adj State Owes '!Print_Area</vt:lpstr>
      <vt:lpstr>'Attachment B Audited Local Adj.'!Print_Area</vt:lpstr>
      <vt:lpstr>REAA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ebillin</dc:creator>
  <cp:lastModifiedBy>Windows User</cp:lastModifiedBy>
  <cp:lastPrinted>2019-03-01T17:53:31Z</cp:lastPrinted>
  <dcterms:created xsi:type="dcterms:W3CDTF">1999-11-05T18:52:10Z</dcterms:created>
  <dcterms:modified xsi:type="dcterms:W3CDTF">2019-03-07T18:26:32Z</dcterms:modified>
</cp:coreProperties>
</file>